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zutedupl-my.sharepoint.com/personal/askrzypinski_zut_edu_pl/Documents/temp/"/>
    </mc:Choice>
  </mc:AlternateContent>
  <xr:revisionPtr revIDLastSave="52" documentId="13_ncr:1_{F5A1F4FF-AADC-4AAE-B2B0-92655F863A32}" xr6:coauthVersionLast="45" xr6:coauthVersionMax="45" xr10:uidLastSave="{26B27D8A-91D2-4E35-9F29-291E67D9E81C}"/>
  <bookViews>
    <workbookView xWindow="-120" yWindow="-120" windowWidth="29040" windowHeight="15840" xr2:uid="{00000000-000D-0000-FFFF-FFFF00000000}"/>
  </bookViews>
  <sheets>
    <sheet name="ZGŁOSZENIE" sheetId="1" r:id="rId1"/>
    <sheet name="TRANSPORT" sheetId="7" r:id="rId2"/>
    <sheet name="ZAKWATEROWANIE" sheetId="8" r:id="rId3"/>
  </sheets>
  <definedNames>
    <definedName name="_xlnm._FilterDatabase" localSheetId="1" hidden="1">TRANSPORT!$A$22:$I$55</definedName>
    <definedName name="_xlnm._FilterDatabase" localSheetId="2" hidden="1">ZAKWATEROWANIE!$A$23:$I$56</definedName>
    <definedName name="_xlnm._FilterDatabase" localSheetId="0" hidden="1">ZGŁOSZENIE!$A$22:$J$77</definedName>
    <definedName name="EventNo">ZGŁOSZENIE!#REF!</definedName>
    <definedName name="Gender" localSheetId="1">TRANSPORT!#REF!</definedName>
    <definedName name="Gender" localSheetId="2">ZAKWATEROWANIE!#REF!</definedName>
    <definedName name="Gender">ZGŁOSZENIE!$I$24:$I$25</definedName>
    <definedName name="Gender__Male___Female" localSheetId="1">TRANSPORT!#REF!</definedName>
    <definedName name="Gender__Male___Female" localSheetId="2">ZAKWATEROWANIE!#REF!</definedName>
    <definedName name="Gender__Male___Female">ZGŁOSZENIE!$D$24</definedName>
    <definedName name="NEEDFILLED">ZGŁOSZENIE!$N$24:$N$44</definedName>
    <definedName name="NEEDFILLED_OFFICIALS">ZGŁOSZENIE!$N$51:$N$54</definedName>
    <definedName name="_xlnm.Print_Area" localSheetId="1">TRANSPORT!$A$1:$I$46</definedName>
    <definedName name="_xlnm.Print_Area" localSheetId="2">ZAKWATEROWANIE!$A$1:$J$53</definedName>
    <definedName name="_xlnm.Print_Area" localSheetId="0">ZGŁOSZENIE!$A$1:$H$61</definedName>
    <definedName name="SportClass">ZGŁOSZENIE!#REF!</definedName>
    <definedName name="_xlnm.Print_Titles" localSheetId="0">ZGŁOSZENIE!$1:$23</definedName>
    <definedName name="Wheelchair">ZGŁOSZENIE!$J$24:$J$26</definedName>
    <definedName name="Z_2CECF1CA_AF2F_42FD_A8C4_3A222133B216_.wvu.Cols" localSheetId="1" hidden="1">TRANSPORT!$J:$J</definedName>
    <definedName name="Z_2CECF1CA_AF2F_42FD_A8C4_3A222133B216_.wvu.Cols" localSheetId="2" hidden="1">ZAKWATEROWANIE!$J:$J</definedName>
    <definedName name="Z_2CECF1CA_AF2F_42FD_A8C4_3A222133B216_.wvu.Cols" localSheetId="0" hidden="1">ZGŁOSZENIE!$I:$J</definedName>
    <definedName name="Z_2CECF1CA_AF2F_42FD_A8C4_3A222133B216_.wvu.FilterData" localSheetId="1" hidden="1">TRANSPORT!$A$22:$I$55</definedName>
    <definedName name="Z_2CECF1CA_AF2F_42FD_A8C4_3A222133B216_.wvu.FilterData" localSheetId="2" hidden="1">ZAKWATEROWANIE!$A$23:$I$56</definedName>
    <definedName name="Z_2CECF1CA_AF2F_42FD_A8C4_3A222133B216_.wvu.FilterData" localSheetId="0" hidden="1">ZGŁOSZENIE!$A$22:$J$77</definedName>
    <definedName name="Z_2CECF1CA_AF2F_42FD_A8C4_3A222133B216_.wvu.PrintArea" localSheetId="1" hidden="1">TRANSPORT!$A$1:$I$45</definedName>
    <definedName name="Z_2CECF1CA_AF2F_42FD_A8C4_3A222133B216_.wvu.PrintArea" localSheetId="2" hidden="1">ZAKWATEROWANIE!$A$1:$I$52</definedName>
    <definedName name="Z_2CECF1CA_AF2F_42FD_A8C4_3A222133B216_.wvu.PrintArea" localSheetId="0" hidden="1">ZGŁOSZENIE!$A$1:$H$54</definedName>
    <definedName name="Z_2CECF1CA_AF2F_42FD_A8C4_3A222133B216_.wvu.PrintTitles" localSheetId="0" hidden="1">ZGŁOSZENIE!$1:$23</definedName>
  </definedNames>
  <calcPr calcId="191029"/>
  <customWorkbookViews>
    <customWorkbookView name="ENTRIES" guid="{2CECF1CA-AF2F-42FD-A8C4-3A222133B216}" maximized="1" xWindow="-8" yWindow="-8" windowWidth="193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7" l="1"/>
  <c r="B24" i="7"/>
  <c r="F49" i="8" s="1"/>
  <c r="A11" i="7"/>
  <c r="L52" i="1"/>
  <c r="N52" i="1" s="1"/>
  <c r="M52" i="1"/>
  <c r="L53" i="1"/>
  <c r="N53" i="1" s="1"/>
  <c r="M53" i="1"/>
  <c r="L54" i="1"/>
  <c r="N54" i="1" s="1"/>
  <c r="M54" i="1"/>
  <c r="L55" i="1"/>
  <c r="N55" i="1" s="1"/>
  <c r="M55" i="1"/>
  <c r="L56" i="1"/>
  <c r="N56" i="1" s="1"/>
  <c r="M56" i="1"/>
  <c r="L57" i="1"/>
  <c r="N57" i="1" s="1"/>
  <c r="M57" i="1"/>
  <c r="L58" i="1"/>
  <c r="N58" i="1" s="1"/>
  <c r="M58" i="1"/>
  <c r="M51" i="1"/>
  <c r="L51" i="1"/>
  <c r="N51" i="1" s="1"/>
  <c r="L25" i="1"/>
  <c r="N25" i="1" s="1"/>
  <c r="M25" i="1"/>
  <c r="L26" i="1"/>
  <c r="N26" i="1" s="1"/>
  <c r="M26" i="1"/>
  <c r="L27" i="1"/>
  <c r="N27" i="1"/>
  <c r="M27" i="1"/>
  <c r="L28" i="1"/>
  <c r="N28" i="1"/>
  <c r="M28" i="1"/>
  <c r="L29" i="1"/>
  <c r="N29" i="1" s="1"/>
  <c r="M29" i="1"/>
  <c r="L30" i="1"/>
  <c r="N30" i="1"/>
  <c r="M30" i="1"/>
  <c r="L31" i="1"/>
  <c r="N31" i="1"/>
  <c r="M31" i="1"/>
  <c r="L32" i="1"/>
  <c r="N32" i="1" s="1"/>
  <c r="M32" i="1"/>
  <c r="L33" i="1"/>
  <c r="N33" i="1" s="1"/>
  <c r="M33" i="1"/>
  <c r="L34" i="1"/>
  <c r="N34" i="1" s="1"/>
  <c r="M34" i="1"/>
  <c r="L35" i="1"/>
  <c r="N35" i="1" s="1"/>
  <c r="M35" i="1"/>
  <c r="L36" i="1"/>
  <c r="N36" i="1"/>
  <c r="M36" i="1"/>
  <c r="L37" i="1"/>
  <c r="N37" i="1" s="1"/>
  <c r="M37" i="1"/>
  <c r="L38" i="1"/>
  <c r="N38" i="1" s="1"/>
  <c r="M38" i="1"/>
  <c r="L39" i="1"/>
  <c r="N39" i="1"/>
  <c r="M39" i="1"/>
  <c r="L40" i="1"/>
  <c r="N40" i="1" s="1"/>
  <c r="M40" i="1"/>
  <c r="L41" i="1"/>
  <c r="N41" i="1" s="1"/>
  <c r="M41" i="1"/>
  <c r="L42" i="1"/>
  <c r="N42" i="1"/>
  <c r="M42" i="1"/>
  <c r="L43" i="1"/>
  <c r="N43" i="1" s="1"/>
  <c r="M43" i="1"/>
  <c r="L44" i="1"/>
  <c r="N44" i="1" s="1"/>
  <c r="M44" i="1"/>
  <c r="L45" i="1"/>
  <c r="N45" i="1" s="1"/>
  <c r="M45" i="1"/>
  <c r="L46" i="1"/>
  <c r="N46" i="1" s="1"/>
  <c r="M46" i="1"/>
  <c r="L24" i="1"/>
  <c r="M24" i="1"/>
  <c r="D17" i="1"/>
  <c r="D17" i="7" s="1"/>
  <c r="D16" i="1"/>
  <c r="D18" i="1" s="1"/>
  <c r="F47" i="8"/>
  <c r="F46" i="8"/>
  <c r="F48" i="8"/>
  <c r="K27" i="8"/>
  <c r="M27" i="8" s="1"/>
  <c r="N27" i="8"/>
  <c r="L27" i="8"/>
  <c r="K28" i="8"/>
  <c r="M28" i="8"/>
  <c r="L28" i="8"/>
  <c r="K29" i="8"/>
  <c r="N29" i="8" s="1"/>
  <c r="L29" i="8"/>
  <c r="K30" i="8"/>
  <c r="M30" i="8" s="1"/>
  <c r="N30" i="8"/>
  <c r="L30" i="8"/>
  <c r="K31" i="8"/>
  <c r="M31" i="8"/>
  <c r="L31" i="8"/>
  <c r="K32" i="8"/>
  <c r="M32" i="8" s="1"/>
  <c r="L32" i="8"/>
  <c r="K33" i="8"/>
  <c r="M33" i="8" s="1"/>
  <c r="L33" i="8"/>
  <c r="K34" i="8"/>
  <c r="N34" i="8"/>
  <c r="L34" i="8"/>
  <c r="K35" i="8"/>
  <c r="M35" i="8" s="1"/>
  <c r="L35" i="8"/>
  <c r="K36" i="8"/>
  <c r="M36" i="8" s="1"/>
  <c r="L36" i="8"/>
  <c r="K37" i="8"/>
  <c r="N37" i="8" s="1"/>
  <c r="L37" i="8"/>
  <c r="K38" i="8"/>
  <c r="M38" i="8" s="1"/>
  <c r="L38" i="8"/>
  <c r="K39" i="8"/>
  <c r="N39" i="8" s="1"/>
  <c r="L39" i="8"/>
  <c r="K40" i="8"/>
  <c r="N40" i="8"/>
  <c r="L40" i="8"/>
  <c r="K41" i="8"/>
  <c r="N41" i="8" s="1"/>
  <c r="L41" i="8"/>
  <c r="K42" i="8"/>
  <c r="M42" i="8" s="1"/>
  <c r="L42" i="8"/>
  <c r="K43" i="8"/>
  <c r="M43" i="8"/>
  <c r="L43" i="8"/>
  <c r="L26" i="8"/>
  <c r="K26" i="8"/>
  <c r="N26" i="8"/>
  <c r="B17" i="1"/>
  <c r="B17" i="8" s="1"/>
  <c r="B16" i="1"/>
  <c r="B16" i="8" s="1"/>
  <c r="A12" i="1"/>
  <c r="L29" i="7"/>
  <c r="N29" i="7" s="1"/>
  <c r="M29" i="7"/>
  <c r="O29" i="7"/>
  <c r="Q29" i="7" s="1"/>
  <c r="P29" i="7"/>
  <c r="L30" i="7"/>
  <c r="M30" i="7"/>
  <c r="N30" i="7"/>
  <c r="O30" i="7"/>
  <c r="Q30" i="7" s="1"/>
  <c r="P30" i="7"/>
  <c r="L31" i="7"/>
  <c r="N31" i="7" s="1"/>
  <c r="M31" i="7"/>
  <c r="O31" i="7"/>
  <c r="Q31" i="7" s="1"/>
  <c r="P31" i="7"/>
  <c r="L35" i="7"/>
  <c r="N35" i="7" s="1"/>
  <c r="M35" i="7"/>
  <c r="O35" i="7"/>
  <c r="Q35" i="7" s="1"/>
  <c r="P35" i="7"/>
  <c r="L36" i="7"/>
  <c r="M36" i="7"/>
  <c r="O36" i="7"/>
  <c r="Q36" i="7" s="1"/>
  <c r="P36" i="7"/>
  <c r="L37" i="7"/>
  <c r="N37" i="7" s="1"/>
  <c r="M37" i="7"/>
  <c r="O37" i="7"/>
  <c r="P37" i="7"/>
  <c r="Q37" i="7" s="1"/>
  <c r="L38" i="7"/>
  <c r="N38" i="7" s="1"/>
  <c r="M38" i="7"/>
  <c r="O38" i="7"/>
  <c r="P38" i="7"/>
  <c r="P28" i="7"/>
  <c r="Q28" i="7" s="1"/>
  <c r="O28" i="7"/>
  <c r="L28" i="7"/>
  <c r="M28" i="7"/>
  <c r="H11" i="8"/>
  <c r="F11" i="8"/>
  <c r="D11" i="8"/>
  <c r="B11" i="8"/>
  <c r="A11" i="8"/>
  <c r="G11" i="7"/>
  <c r="E11" i="7"/>
  <c r="C11" i="7"/>
  <c r="B11" i="7"/>
  <c r="N24" i="1"/>
  <c r="F17" i="1"/>
  <c r="F17" i="8" s="1"/>
  <c r="N31" i="8"/>
  <c r="N42" i="8"/>
  <c r="N28" i="8"/>
  <c r="M40" i="8"/>
  <c r="N43" i="8"/>
  <c r="N36" i="8"/>
  <c r="M39" i="8"/>
  <c r="M34" i="8"/>
  <c r="N35" i="8"/>
  <c r="M26" i="8"/>
  <c r="N38" i="8" l="1"/>
  <c r="N32" i="8"/>
  <c r="N47" i="1"/>
  <c r="A47" i="1" s="1"/>
  <c r="N28" i="7"/>
  <c r="N32" i="7" s="1"/>
  <c r="Q38" i="7"/>
  <c r="N36" i="7"/>
  <c r="N39" i="7" s="1"/>
  <c r="Q32" i="7"/>
  <c r="N59" i="1"/>
  <c r="A59" i="1" s="1"/>
  <c r="D18" i="7"/>
  <c r="D18" i="8"/>
  <c r="Q39" i="7"/>
  <c r="F17" i="7"/>
  <c r="B18" i="1"/>
  <c r="F16" i="1"/>
  <c r="B16" i="7"/>
  <c r="D16" i="7"/>
  <c r="N33" i="8"/>
  <c r="M41" i="8"/>
  <c r="D16" i="8"/>
  <c r="B17" i="7"/>
  <c r="M37" i="8"/>
  <c r="M29" i="8"/>
  <c r="D17" i="8"/>
  <c r="M44" i="8" l="1"/>
  <c r="H46" i="8" s="1"/>
  <c r="N44" i="8"/>
  <c r="H47" i="8" s="1"/>
  <c r="F16" i="8"/>
  <c r="F16" i="7"/>
  <c r="B18" i="7"/>
  <c r="B18" i="8"/>
  <c r="F18" i="1"/>
  <c r="G49" i="8" l="1"/>
  <c r="F18" i="8"/>
  <c r="G48" i="8" s="1"/>
  <c r="F18" i="7"/>
  <c r="R35" i="7" l="1"/>
  <c r="A39" i="7" s="1"/>
  <c r="R28" i="7"/>
  <c r="A32" i="7" s="1"/>
  <c r="A24" i="7"/>
</calcChain>
</file>

<file path=xl/sharedStrings.xml><?xml version="1.0" encoding="utf-8"?>
<sst xmlns="http://schemas.openxmlformats.org/spreadsheetml/2006/main" count="183" uniqueCount="109">
  <si>
    <t>IS NAME?</t>
  </si>
  <si>
    <t>IS FILLED?</t>
  </si>
  <si>
    <t>NEED FILLED?</t>
  </si>
  <si>
    <t>WC TABLE</t>
  </si>
  <si>
    <t>GENDER TABLE</t>
  </si>
  <si>
    <t>FULL FILLED?</t>
  </si>
  <si>
    <t xml:space="preserve">IS METHOD? </t>
  </si>
  <si>
    <t>NEED AIRPORT &amp; NO?</t>
  </si>
  <si>
    <t>IS AIROPORT &amp; NO?</t>
  </si>
  <si>
    <t xml:space="preserve">IS CORRECT NO PERSONS? </t>
  </si>
  <si>
    <t>SINGLE?</t>
  </si>
  <si>
    <t>DOUBLE?</t>
  </si>
  <si>
    <t>CORRECT?</t>
  </si>
  <si>
    <t>1. INFORMACJE KONTAKTOWE</t>
  </si>
  <si>
    <t>J. Organizacyjna</t>
  </si>
  <si>
    <t>Osoba kontaktowa:</t>
  </si>
  <si>
    <t>Adres:</t>
  </si>
  <si>
    <t>Nr telefonu:</t>
  </si>
  <si>
    <t>e-mail:</t>
  </si>
  <si>
    <t>2. DELEGACJA OGÓŁEM</t>
  </si>
  <si>
    <t>Mężczyźni</t>
  </si>
  <si>
    <t>Kobiety</t>
  </si>
  <si>
    <t>SUMA</t>
  </si>
  <si>
    <t>MĘŻCZYZNA</t>
  </si>
  <si>
    <t>KOBIETA</t>
  </si>
  <si>
    <t>TAK - MANUAL</t>
  </si>
  <si>
    <t>TAK - ELECTRIC</t>
  </si>
  <si>
    <t>NIE</t>
  </si>
  <si>
    <t>A. STARTY</t>
  </si>
  <si>
    <t>PESEL</t>
  </si>
  <si>
    <t>Nr orzeczenia</t>
  </si>
  <si>
    <t>Imię</t>
  </si>
  <si>
    <t>Nazwisko</t>
  </si>
  <si>
    <t>Kadra</t>
  </si>
  <si>
    <t>TAK</t>
  </si>
  <si>
    <t>SZARE KOMÓRKI WYPEŁNIANE SĄ AUTOMATYCZNIE, PROSZĘ WYPEŁNIĆ TYLKO BIAŁE KOMÓRKI</t>
  </si>
  <si>
    <t>Płeć</t>
  </si>
  <si>
    <t>Telefon kontaktowy:</t>
  </si>
  <si>
    <t>A. SZCZEGÓŁY</t>
  </si>
  <si>
    <t>B. PRZYJAZDY</t>
  </si>
  <si>
    <t>Data</t>
  </si>
  <si>
    <t>Czas przyjazdu</t>
  </si>
  <si>
    <r>
      <t xml:space="preserve">Miejsce przyjazdu 
</t>
    </r>
    <r>
      <rPr>
        <sz val="12"/>
        <rFont val="Calibri"/>
        <family val="2"/>
        <charset val="238"/>
      </rPr>
      <t>(hotel/basen/dworzec/lotnisko)</t>
    </r>
  </si>
  <si>
    <t>SAMOLOT</t>
  </si>
  <si>
    <t>SAMOCHÓD/BUS</t>
  </si>
  <si>
    <t>C. ODJAZDY</t>
  </si>
  <si>
    <r>
      <t>D. REZERWACJA TRANSPORTU</t>
    </r>
    <r>
      <rPr>
        <sz val="14"/>
        <color indexed="9"/>
        <rFont val="Calibri"/>
        <family val="2"/>
        <charset val="238"/>
      </rPr>
      <t xml:space="preserve"> (</t>
    </r>
    <r>
      <rPr>
        <i/>
        <sz val="14"/>
        <color indexed="9"/>
        <rFont val="Calibri"/>
        <family val="2"/>
        <charset val="238"/>
      </rPr>
      <t>TAK</t>
    </r>
    <r>
      <rPr>
        <sz val="14"/>
        <color indexed="9"/>
        <rFont val="Calibri"/>
        <family val="2"/>
        <charset val="238"/>
      </rPr>
      <t xml:space="preserve"> JEŚLI POTRZEBNY)</t>
    </r>
  </si>
  <si>
    <r>
      <t xml:space="preserve">TAK, PROSZĘ O REZERWACJĘ TRANSPORTU Z MIEJSCA </t>
    </r>
    <r>
      <rPr>
        <b/>
        <u/>
        <sz val="12"/>
        <rFont val="Calibri"/>
        <family val="2"/>
        <charset val="238"/>
      </rPr>
      <t>PRZYJAZDU</t>
    </r>
  </si>
  <si>
    <r>
      <t xml:space="preserve">TAK, PROSZĘ O REZERWACJĘ TRANSPORTU DO MIEJSCA </t>
    </r>
    <r>
      <rPr>
        <b/>
        <u/>
        <sz val="12"/>
        <rFont val="Calibri"/>
        <family val="2"/>
        <charset val="238"/>
      </rPr>
      <t>ODJAZDU</t>
    </r>
  </si>
  <si>
    <t>E. KOMENTARZE</t>
  </si>
  <si>
    <t>Data przyjazdu</t>
  </si>
  <si>
    <t>Data wyjazdu</t>
  </si>
  <si>
    <t>Rezydent 1</t>
  </si>
  <si>
    <t>Rezydent 2</t>
  </si>
  <si>
    <t>1 - OSOBOWY</t>
  </si>
  <si>
    <t>2 - OSOBOWY</t>
  </si>
  <si>
    <t>NEED FULL?</t>
  </si>
  <si>
    <t>ILOŚĆ POKOI 1-OSOBOWYCH:</t>
  </si>
  <si>
    <t>ILOŚĆ POKOI 2-OSOBOWYCH:</t>
  </si>
  <si>
    <t>NA</t>
  </si>
  <si>
    <t>6. ZAKWATEROWANIE</t>
  </si>
  <si>
    <t>A. DETALE</t>
  </si>
  <si>
    <t>B. PODSUMOWANIE</t>
  </si>
  <si>
    <t>C. KOMENTARZE</t>
  </si>
  <si>
    <r>
      <t xml:space="preserve">Miejsce wyjazdu
</t>
    </r>
    <r>
      <rPr>
        <sz val="12"/>
        <rFont val="Calibri"/>
        <family val="2"/>
        <charset val="238"/>
      </rPr>
      <t>(hotel/basen/dworzec/lotnisko)</t>
    </r>
  </si>
  <si>
    <t>NOCY</t>
  </si>
  <si>
    <t>Zawodnicy:</t>
  </si>
  <si>
    <t>Os. towarzyszące:</t>
  </si>
  <si>
    <t>Łączna ilość osób:</t>
  </si>
  <si>
    <t>4. OS. TOWARZYSZĄCE</t>
  </si>
  <si>
    <t>Os. Towarzyszące:</t>
  </si>
  <si>
    <t>5. INFORMACJE O TRANSPORCIE</t>
  </si>
  <si>
    <t>Ilość wszystkich osób</t>
  </si>
  <si>
    <t>Ilość wózków manualnych w grupie</t>
  </si>
  <si>
    <t>Ilość wózków elektrycznych w grupie</t>
  </si>
  <si>
    <t>Ilość wózkowiczów zdolnych do zajęcia miejsca siedzącego w pojeździe</t>
  </si>
  <si>
    <t>Ilość bagaży w normalnym rozmiarze</t>
  </si>
  <si>
    <t>Ilość bagaży gabarytowych</t>
  </si>
  <si>
    <t>Ilość osób</t>
  </si>
  <si>
    <t>Rodzaj transportu</t>
  </si>
  <si>
    <t>OGÓLNA LICZBA OSÓB PORUSZAJACYCH SIĘ NA WÓZKACH INWALIDZKICH:</t>
  </si>
  <si>
    <t>OGÓLNA LICZBA OS. DO ZAKWATEROWANIA:</t>
  </si>
  <si>
    <t>gr. Niepełn.</t>
  </si>
  <si>
    <t>I</t>
  </si>
  <si>
    <t>II</t>
  </si>
  <si>
    <t>III</t>
  </si>
  <si>
    <r>
      <rPr>
        <b/>
        <sz val="12"/>
        <rFont val="Calibri"/>
        <family val="2"/>
        <charset val="238"/>
      </rPr>
      <t>Płeć</t>
    </r>
    <r>
      <rPr>
        <b/>
        <sz val="12"/>
        <rFont val="Calibri"/>
        <family val="2"/>
      </rPr>
      <t xml:space="preserve">
</t>
    </r>
    <r>
      <rPr>
        <sz val="10"/>
        <rFont val="Calibri"/>
        <family val="2"/>
        <charset val="238"/>
      </rPr>
      <t>(mężczyzna/kobieta)</t>
    </r>
  </si>
  <si>
    <t>Wózek</t>
  </si>
  <si>
    <t>ORZECZENIE</t>
  </si>
  <si>
    <r>
      <t xml:space="preserve">Wózek
</t>
    </r>
    <r>
      <rPr>
        <sz val="10"/>
        <rFont val="Calibri"/>
        <family val="2"/>
        <charset val="238"/>
      </rPr>
      <t>(tak/nie)</t>
    </r>
  </si>
  <si>
    <r>
      <t xml:space="preserve">Kadra Narodowa
</t>
    </r>
    <r>
      <rPr>
        <sz val="10"/>
        <rFont val="Calibri"/>
        <family val="2"/>
        <charset val="238"/>
      </rPr>
      <t>(tak/nie)</t>
    </r>
  </si>
  <si>
    <t>POCIĄG - PKP</t>
  </si>
  <si>
    <t>Numer połączenia 
lotniczego/kolejowego</t>
  </si>
  <si>
    <t>NR TELEFONU KONTAKTOWEGO DO LIDERA GRUPY:</t>
  </si>
  <si>
    <t xml:space="preserve">WYPEŁNIAJĄC DOKUMENT, WYRAŻAM ZGODĘ NA PRZETWARZANIE DANYCH OSOBOWYCH ZAWODNIKÓW I OSÓB TOWARZYSZĄCYCH ORAZ WYKORZYSTANIE ICH WIZERUNKU PRZEZ ORGANIZATORA </t>
  </si>
  <si>
    <t>Funkcja</t>
  </si>
  <si>
    <t>3. INFORMACJE OGÓLNE DOT. UCZESTNIKÓW</t>
  </si>
  <si>
    <t>Czas odjazdu</t>
  </si>
  <si>
    <t>INFORMACJE ZAWARTE W PONIŻSZEJ TABELI SĄ PODSTAWĄ REZERWACJI MIEJSC HOTELOWYCH. 
INFORMACJA O ZAKWATEROWANIU JEST WIĄŻĄCA I JEDNOSTKI OBCIĄŻONE BĘDĄ ZA ZAKATEROWANIE ZGODNIE Z DANYMI W TABELI.</t>
  </si>
  <si>
    <t>DRUK REJESTRACYJNY - ZAŁĄCZNIK 1</t>
  </si>
  <si>
    <t>13 - 15.11.2020 SZCZECIN</t>
  </si>
  <si>
    <t>ORGANIZATOR NIE WYRAŻA ZGODY NA UŻYWANIE DOKUMENTU DO CELÓW INNYCH NIŻ REJESTRACJA NA MISTRZOSTWA POLSKI W PŁYWANIU OSÓB NIEPEŁNOSPRAWNYCH 2020 W SZCZECINIE</t>
  </si>
  <si>
    <t>ZIMOWE OTWARTE MISTRZOSTWA POLSKI W PŁYWANIU OSÓB NIEPEŁNOSPRAWNYCH 2020</t>
  </si>
  <si>
    <t>OSTATECZNY TERMIN PRZYJMOWANIA ZGŁOSZEŃ:  23 PAŹDZIERNIKA 2020 r.</t>
  </si>
  <si>
    <r>
      <t xml:space="preserve">Rodzaj pokoju
</t>
    </r>
    <r>
      <rPr>
        <sz val="10"/>
        <rFont val="Calibri"/>
        <family val="2"/>
        <charset val="238"/>
      </rPr>
      <t>(2-osobowy)</t>
    </r>
  </si>
  <si>
    <t xml:space="preserve">Organizator zabezpiecza noclegi w pokojach dwuosobowych. 
W przypadku nieparzystej ilości uczestników zostaną oni przyporządkowani do zawodników z innych drużyn. </t>
  </si>
  <si>
    <t>para@swimming.szczecin.pl; start-szczecin@post.pl</t>
  </si>
  <si>
    <t>WYPEŁNIONY DOKUMENT NALEŻY DOSTARCZYĆ DROGĄ MAILOWĄ NA ADRESY:</t>
  </si>
  <si>
    <t>WYPEŁNIONY DOKUMENT NALEŻY DOSTARCZYĆ DROGĄ MAILOWĄ NA PONIŻSZE ADRESY: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</si>
</sst>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yy/mm/dd;@"/>
    <numFmt numFmtId="166" formatCode="yyyy/mm/dd;@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b/>
      <sz val="18"/>
      <color indexed="9"/>
      <name val="Calibri"/>
      <family val="2"/>
    </font>
    <font>
      <b/>
      <sz val="24"/>
      <color indexed="9"/>
      <name val="Calibri"/>
      <family val="2"/>
    </font>
    <font>
      <b/>
      <sz val="22"/>
      <name val="Calibri"/>
      <family val="2"/>
    </font>
    <font>
      <b/>
      <sz val="22"/>
      <color indexed="9"/>
      <name val="Calibri"/>
      <family val="2"/>
    </font>
    <font>
      <sz val="20"/>
      <name val="Calibri"/>
      <family val="2"/>
    </font>
    <font>
      <b/>
      <sz val="16"/>
      <color indexed="9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  <charset val="238"/>
    </font>
    <font>
      <b/>
      <u/>
      <sz val="12"/>
      <name val="Calibri"/>
      <family val="2"/>
      <charset val="238"/>
    </font>
    <font>
      <sz val="8"/>
      <name val="Calibri"/>
      <family val="2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i/>
      <sz val="16"/>
      <name val="Calibri"/>
      <family val="2"/>
      <charset val="238"/>
    </font>
    <font>
      <sz val="10"/>
      <name val="Calibri"/>
      <family val="2"/>
      <charset val="238"/>
    </font>
    <font>
      <sz val="14"/>
      <color indexed="9"/>
      <name val="Calibri"/>
      <family val="2"/>
      <charset val="238"/>
    </font>
    <font>
      <i/>
      <sz val="14"/>
      <color indexed="9"/>
      <name val="Calibri"/>
      <family val="2"/>
      <charset val="238"/>
    </font>
    <font>
      <b/>
      <sz val="20"/>
      <name val="Calibri"/>
      <family val="2"/>
      <charset val="238"/>
    </font>
    <font>
      <b/>
      <u/>
      <sz val="14"/>
      <color indexed="12"/>
      <name val="Arial"/>
      <family val="2"/>
    </font>
    <font>
      <i/>
      <sz val="10"/>
      <name val="Calibri"/>
      <family val="2"/>
      <charset val="238"/>
    </font>
    <font>
      <b/>
      <i/>
      <sz val="18"/>
      <color rgb="FF92D05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6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5" fillId="0" borderId="0" xfId="0" applyFont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18" fillId="3" borderId="3" xfId="0" applyFont="1" applyFill="1" applyBorder="1" applyAlignment="1" applyProtection="1">
      <alignment horizontal="left" vertical="center"/>
      <protection hidden="1"/>
    </xf>
    <xf numFmtId="0" fontId="18" fillId="3" borderId="4" xfId="0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3" fillId="4" borderId="5" xfId="0" applyFont="1" applyFill="1" applyBorder="1" applyProtection="1">
      <protection hidden="1"/>
    </xf>
    <xf numFmtId="0" fontId="3" fillId="4" borderId="6" xfId="0" applyFont="1" applyFill="1" applyBorder="1" applyProtection="1">
      <protection hidden="1"/>
    </xf>
    <xf numFmtId="0" fontId="10" fillId="4" borderId="5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0" fontId="3" fillId="4" borderId="8" xfId="0" applyFont="1" applyFill="1" applyBorder="1" applyProtection="1">
      <protection hidden="1"/>
    </xf>
    <xf numFmtId="0" fontId="10" fillId="4" borderId="7" xfId="0" applyFont="1" applyFill="1" applyBorder="1" applyProtection="1">
      <protection hidden="1"/>
    </xf>
    <xf numFmtId="0" fontId="10" fillId="4" borderId="9" xfId="0" applyFont="1" applyFill="1" applyBorder="1" applyProtection="1">
      <protection hidden="1"/>
    </xf>
    <xf numFmtId="0" fontId="10" fillId="4" borderId="10" xfId="0" applyFont="1" applyFill="1" applyBorder="1" applyProtection="1">
      <protection hidden="1"/>
    </xf>
    <xf numFmtId="0" fontId="10" fillId="5" borderId="9" xfId="0" applyFont="1" applyFill="1" applyBorder="1" applyProtection="1">
      <protection hidden="1"/>
    </xf>
    <xf numFmtId="0" fontId="10" fillId="4" borderId="11" xfId="0" applyFont="1" applyFill="1" applyBorder="1" applyProtection="1"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left"/>
      <protection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7" xfId="0" applyFont="1" applyFill="1" applyBorder="1" applyProtection="1">
      <protection hidden="1"/>
    </xf>
    <xf numFmtId="0" fontId="15" fillId="2" borderId="1" xfId="0" applyFont="1" applyFill="1" applyBorder="1" applyAlignment="1" applyProtection="1">
      <protection hidden="1"/>
    </xf>
    <xf numFmtId="0" fontId="17" fillId="2" borderId="1" xfId="0" applyFont="1" applyFill="1" applyBorder="1" applyAlignment="1" applyProtection="1">
      <protection hidden="1"/>
    </xf>
    <xf numFmtId="0" fontId="10" fillId="4" borderId="18" xfId="0" applyFont="1" applyFill="1" applyBorder="1" applyAlignment="1" applyProtection="1">
      <alignment horizontal="center" vertical="center" wrapText="1"/>
      <protection hidden="1"/>
    </xf>
    <xf numFmtId="0" fontId="10" fillId="4" borderId="19" xfId="0" applyFont="1" applyFill="1" applyBorder="1" applyAlignment="1" applyProtection="1">
      <alignment horizontal="center" vertical="center" wrapText="1"/>
      <protection hidden="1"/>
    </xf>
    <xf numFmtId="0" fontId="3" fillId="8" borderId="10" xfId="0" applyFont="1" applyFill="1" applyBorder="1" applyProtection="1">
      <protection hidden="1"/>
    </xf>
    <xf numFmtId="0" fontId="3" fillId="8" borderId="11" xfId="0" applyFont="1" applyFill="1" applyBorder="1" applyProtection="1">
      <protection hidden="1"/>
    </xf>
    <xf numFmtId="0" fontId="10" fillId="8" borderId="20" xfId="0" applyFont="1" applyFill="1" applyBorder="1" applyProtection="1">
      <protection hidden="1"/>
    </xf>
    <xf numFmtId="0" fontId="10" fillId="8" borderId="21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10" fillId="4" borderId="22" xfId="0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Protection="1">
      <protection hidden="1"/>
    </xf>
    <xf numFmtId="0" fontId="3" fillId="8" borderId="20" xfId="0" applyFont="1" applyFill="1" applyBorder="1" applyProtection="1">
      <protection hidden="1"/>
    </xf>
    <xf numFmtId="0" fontId="3" fillId="8" borderId="8" xfId="0" applyFont="1" applyFill="1" applyBorder="1" applyProtection="1">
      <protection hidden="1"/>
    </xf>
    <xf numFmtId="0" fontId="3" fillId="8" borderId="21" xfId="0" applyFont="1" applyFill="1" applyBorder="1" applyProtection="1">
      <protection hidden="1"/>
    </xf>
    <xf numFmtId="0" fontId="6" fillId="8" borderId="23" xfId="0" applyFont="1" applyFill="1" applyBorder="1" applyAlignment="1" applyProtection="1">
      <protection hidden="1"/>
    </xf>
    <xf numFmtId="0" fontId="6" fillId="8" borderId="3" xfId="0" applyFont="1" applyFill="1" applyBorder="1" applyAlignment="1" applyProtection="1">
      <alignment horizontal="center"/>
      <protection hidden="1"/>
    </xf>
    <xf numFmtId="0" fontId="3" fillId="9" borderId="24" xfId="0" applyFont="1" applyFill="1" applyBorder="1" applyAlignment="1" applyProtection="1">
      <alignment horizontal="center"/>
      <protection hidden="1"/>
    </xf>
    <xf numFmtId="0" fontId="3" fillId="9" borderId="24" xfId="0" applyFont="1" applyFill="1" applyBorder="1" applyAlignment="1" applyProtection="1">
      <protection hidden="1"/>
    </xf>
    <xf numFmtId="0" fontId="6" fillId="8" borderId="25" xfId="0" applyFont="1" applyFill="1" applyBorder="1" applyAlignment="1" applyProtection="1">
      <alignment horizontal="center"/>
      <protection hidden="1"/>
    </xf>
    <xf numFmtId="0" fontId="3" fillId="9" borderId="26" xfId="0" applyFont="1" applyFill="1" applyBorder="1" applyAlignment="1" applyProtection="1">
      <alignment horizontal="center"/>
      <protection hidden="1"/>
    </xf>
    <xf numFmtId="0" fontId="3" fillId="9" borderId="20" xfId="0" applyFont="1" applyFill="1" applyBorder="1" applyAlignment="1" applyProtection="1">
      <protection hidden="1"/>
    </xf>
    <xf numFmtId="0" fontId="6" fillId="8" borderId="12" xfId="0" applyFont="1" applyFill="1" applyBorder="1" applyAlignment="1" applyProtection="1">
      <alignment horizontal="center"/>
      <protection hidden="1"/>
    </xf>
    <xf numFmtId="0" fontId="6" fillId="8" borderId="5" xfId="0" applyFont="1" applyFill="1" applyBorder="1" applyAlignment="1" applyProtection="1">
      <alignment horizont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locked="0" hidden="1"/>
    </xf>
    <xf numFmtId="0" fontId="6" fillId="0" borderId="27" xfId="0" applyFont="1" applyFill="1" applyBorder="1" applyAlignment="1" applyProtection="1">
      <alignment horizontal="center" vertical="center"/>
      <protection locked="0" hidden="1"/>
    </xf>
    <xf numFmtId="49" fontId="8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6" fillId="10" borderId="19" xfId="0" applyFont="1" applyFill="1" applyBorder="1" applyAlignment="1" applyProtection="1">
      <alignment horizontal="center" vertical="center"/>
      <protection locked="0" hidden="1"/>
    </xf>
    <xf numFmtId="0" fontId="3" fillId="0" borderId="0" xfId="0" quotePrefix="1" applyFont="1" applyProtection="1">
      <protection hidden="1"/>
    </xf>
    <xf numFmtId="1" fontId="3" fillId="0" borderId="20" xfId="0" applyNumberFormat="1" applyFont="1" applyBorder="1" applyAlignment="1" applyProtection="1">
      <alignment horizontal="center" vertical="center"/>
      <protection locked="0" hidden="1"/>
    </xf>
    <xf numFmtId="1" fontId="20" fillId="0" borderId="2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7" xfId="0" applyFont="1" applyBorder="1" applyAlignment="1" applyProtection="1">
      <alignment horizontal="center" vertical="center" shrinkToFit="1"/>
      <protection locked="0" hidden="1"/>
    </xf>
    <xf numFmtId="0" fontId="3" fillId="0" borderId="20" xfId="0" applyFont="1" applyBorder="1" applyAlignment="1" applyProtection="1">
      <alignment horizontal="center" vertical="center" shrinkToFit="1"/>
      <protection locked="0" hidden="1"/>
    </xf>
    <xf numFmtId="0" fontId="3" fillId="2" borderId="27" xfId="0" applyFont="1" applyFill="1" applyBorder="1" applyAlignment="1" applyProtection="1">
      <alignment horizontal="center" vertical="center" shrinkToFit="1"/>
      <protection locked="0" hidden="1"/>
    </xf>
    <xf numFmtId="0" fontId="3" fillId="2" borderId="30" xfId="0" applyFont="1" applyFill="1" applyBorder="1" applyAlignment="1" applyProtection="1">
      <alignment horizontal="center" vertical="center" shrinkToFit="1"/>
      <protection locked="0" hidden="1"/>
    </xf>
    <xf numFmtId="49" fontId="3" fillId="0" borderId="3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24" xfId="0" applyNumberFormat="1" applyFont="1" applyBorder="1" applyAlignment="1" applyProtection="1">
      <alignment horizontal="center" vertical="center" shrinkToFit="1"/>
      <protection locked="0" hidden="1"/>
    </xf>
    <xf numFmtId="0" fontId="22" fillId="0" borderId="0" xfId="0" applyFont="1" applyAlignment="1" applyProtection="1">
      <alignment horizontal="left" vertical="center"/>
      <protection hidden="1"/>
    </xf>
    <xf numFmtId="0" fontId="3" fillId="10" borderId="29" xfId="0" applyNumberFormat="1" applyFont="1" applyFill="1" applyBorder="1" applyAlignment="1" applyProtection="1">
      <alignment horizontal="center" vertical="center"/>
      <protection locked="0" hidden="1"/>
    </xf>
    <xf numFmtId="0" fontId="6" fillId="10" borderId="29" xfId="0" applyNumberFormat="1" applyFont="1" applyFill="1" applyBorder="1" applyAlignment="1" applyProtection="1">
      <alignment horizontal="center" vertical="center"/>
      <protection locked="0" hidden="1"/>
    </xf>
    <xf numFmtId="164" fontId="3" fillId="10" borderId="23" xfId="0" applyNumberFormat="1" applyFont="1" applyFill="1" applyBorder="1" applyAlignment="1" applyProtection="1">
      <alignment horizontal="center" vertical="center"/>
      <protection locked="0" hidden="1"/>
    </xf>
    <xf numFmtId="0" fontId="10" fillId="4" borderId="31" xfId="0" applyFont="1" applyFill="1" applyBorder="1" applyAlignment="1" applyProtection="1">
      <alignment horizontal="center" vertical="center" wrapText="1"/>
      <protection hidden="1"/>
    </xf>
    <xf numFmtId="166" fontId="3" fillId="10" borderId="29" xfId="0" applyNumberFormat="1" applyFont="1" applyFill="1" applyBorder="1" applyAlignment="1" applyProtection="1">
      <alignment horizontal="center" vertical="center"/>
      <protection locked="0" hidden="1"/>
    </xf>
    <xf numFmtId="1" fontId="3" fillId="10" borderId="23" xfId="0" applyNumberFormat="1" applyFont="1" applyFill="1" applyBorder="1" applyAlignment="1" applyProtection="1">
      <alignment horizontal="center" vertical="center"/>
      <protection locked="0" hidden="1"/>
    </xf>
    <xf numFmtId="1" fontId="6" fillId="10" borderId="23" xfId="0" applyNumberFormat="1" applyFont="1" applyFill="1" applyBorder="1" applyAlignment="1" applyProtection="1">
      <alignment horizontal="center" vertical="center"/>
      <protection locked="0" hidden="1"/>
    </xf>
    <xf numFmtId="0" fontId="6" fillId="8" borderId="32" xfId="0" applyFont="1" applyFill="1" applyBorder="1" applyAlignment="1" applyProtection="1">
      <alignment horizontal="center" vertical="center"/>
      <protection hidden="1"/>
    </xf>
    <xf numFmtId="0" fontId="6" fillId="8" borderId="30" xfId="0" applyFont="1" applyFill="1" applyBorder="1" applyAlignment="1" applyProtection="1">
      <alignment horizontal="center" vertical="center"/>
      <protection hidden="1"/>
    </xf>
    <xf numFmtId="49" fontId="8" fillId="8" borderId="33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23" xfId="0" applyNumberFormat="1" applyFont="1" applyBorder="1" applyAlignment="1" applyProtection="1">
      <alignment horizontal="center"/>
      <protection locked="0" hidden="1"/>
    </xf>
    <xf numFmtId="49" fontId="4" fillId="0" borderId="23" xfId="0" applyNumberFormat="1" applyFont="1" applyBorder="1" applyAlignment="1" applyProtection="1">
      <alignment horizontal="center" vertical="center" wrapText="1"/>
      <protection locked="0"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6" fillId="10" borderId="29" xfId="0" applyFont="1" applyFill="1" applyBorder="1" applyAlignment="1" applyProtection="1">
      <alignment horizontal="center" vertical="center"/>
      <protection locked="0" hidden="1"/>
    </xf>
    <xf numFmtId="49" fontId="3" fillId="0" borderId="25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26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32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34" xfId="0" applyNumberFormat="1" applyFont="1" applyBorder="1" applyAlignment="1" applyProtection="1">
      <alignment horizontal="center" vertical="center" shrinkToFit="1"/>
      <protection locked="0" hidden="1"/>
    </xf>
    <xf numFmtId="49" fontId="8" fillId="0" borderId="28" xfId="0" applyNumberFormat="1" applyFont="1" applyBorder="1" applyAlignment="1" applyProtection="1">
      <alignment horizontal="center" vertical="center" wrapText="1"/>
      <protection locked="0"/>
    </xf>
    <xf numFmtId="49" fontId="8" fillId="0" borderId="33" xfId="0" applyNumberFormat="1" applyFont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Protection="1">
      <protection hidden="1"/>
    </xf>
    <xf numFmtId="49" fontId="8" fillId="8" borderId="3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Protection="1">
      <protection hidden="1"/>
    </xf>
    <xf numFmtId="0" fontId="6" fillId="2" borderId="38" xfId="0" applyFont="1" applyFill="1" applyBorder="1" applyProtection="1">
      <protection hidden="1"/>
    </xf>
    <xf numFmtId="0" fontId="6" fillId="2" borderId="39" xfId="0" applyFont="1" applyFill="1" applyBorder="1" applyProtection="1">
      <protection hidden="1"/>
    </xf>
    <xf numFmtId="0" fontId="6" fillId="2" borderId="40" xfId="0" applyFont="1" applyFill="1" applyBorder="1" applyProtection="1">
      <protection hidden="1"/>
    </xf>
    <xf numFmtId="49" fontId="3" fillId="0" borderId="23" xfId="0" applyNumberFormat="1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Protection="1"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horizontal="center" vertical="center"/>
      <protection locked="0" hidden="1"/>
    </xf>
    <xf numFmtId="0" fontId="10" fillId="11" borderId="22" xfId="0" applyFont="1" applyFill="1" applyBorder="1" applyAlignment="1" applyProtection="1">
      <alignment horizontal="center" vertical="center"/>
      <protection hidden="1"/>
    </xf>
    <xf numFmtId="0" fontId="13" fillId="6" borderId="27" xfId="0" applyFont="1" applyFill="1" applyBorder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vertical="center"/>
      <protection hidden="1"/>
    </xf>
    <xf numFmtId="0" fontId="13" fillId="6" borderId="1" xfId="0" applyFont="1" applyFill="1" applyBorder="1" applyAlignment="1" applyProtection="1">
      <alignment vertical="center"/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0" fontId="24" fillId="4" borderId="14" xfId="0" applyFont="1" applyFill="1" applyBorder="1" applyAlignment="1" applyProtection="1">
      <alignment horizontal="center" vertical="center" wrapText="1"/>
      <protection hidden="1"/>
    </xf>
    <xf numFmtId="0" fontId="12" fillId="5" borderId="43" xfId="0" applyFont="1" applyFill="1" applyBorder="1" applyAlignment="1" applyProtection="1">
      <protection hidden="1"/>
    </xf>
    <xf numFmtId="0" fontId="12" fillId="5" borderId="44" xfId="0" applyFont="1" applyFill="1" applyBorder="1" applyAlignment="1" applyProtection="1">
      <protection hidden="1"/>
    </xf>
    <xf numFmtId="0" fontId="3" fillId="8" borderId="45" xfId="0" applyFont="1" applyFill="1" applyBorder="1" applyAlignment="1" applyProtection="1">
      <protection hidden="1"/>
    </xf>
    <xf numFmtId="0" fontId="3" fillId="8" borderId="46" xfId="0" applyFont="1" applyFill="1" applyBorder="1" applyAlignment="1" applyProtection="1">
      <protection hidden="1"/>
    </xf>
    <xf numFmtId="0" fontId="3" fillId="8" borderId="47" xfId="0" applyFont="1" applyFill="1" applyBorder="1" applyAlignment="1" applyProtection="1">
      <protection hidden="1"/>
    </xf>
    <xf numFmtId="0" fontId="10" fillId="11" borderId="10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vertical="center"/>
      <protection hidden="1"/>
    </xf>
    <xf numFmtId="0" fontId="18" fillId="3" borderId="48" xfId="0" applyFont="1" applyFill="1" applyBorder="1" applyAlignment="1" applyProtection="1">
      <alignment horizontal="center" vertical="center"/>
      <protection hidden="1"/>
    </xf>
    <xf numFmtId="49" fontId="8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50" xfId="0" applyFont="1" applyFill="1" applyBorder="1" applyAlignment="1" applyProtection="1">
      <alignment vertical="center"/>
      <protection hidden="1"/>
    </xf>
    <xf numFmtId="0" fontId="10" fillId="11" borderId="11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Border="1" applyProtection="1"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9" fillId="0" borderId="2" xfId="0" applyFont="1" applyBorder="1" applyAlignment="1" applyProtection="1">
      <protection locked="0"/>
    </xf>
    <xf numFmtId="0" fontId="6" fillId="0" borderId="0" xfId="0" applyFont="1" applyBorder="1" applyProtection="1">
      <protection hidden="1"/>
    </xf>
    <xf numFmtId="0" fontId="23" fillId="0" borderId="60" xfId="0" applyFont="1" applyBorder="1" applyAlignment="1" applyProtection="1">
      <alignment horizontal="center"/>
      <protection hidden="1"/>
    </xf>
    <xf numFmtId="0" fontId="23" fillId="0" borderId="51" xfId="0" applyFont="1" applyBorder="1" applyAlignment="1" applyProtection="1">
      <alignment horizontal="center"/>
      <protection hidden="1"/>
    </xf>
    <xf numFmtId="0" fontId="23" fillId="0" borderId="61" xfId="0" applyFont="1" applyBorder="1" applyAlignment="1" applyProtection="1">
      <alignment horizontal="center"/>
      <protection hidden="1"/>
    </xf>
    <xf numFmtId="0" fontId="23" fillId="0" borderId="15" xfId="0" applyFont="1" applyFill="1" applyBorder="1" applyAlignment="1" applyProtection="1">
      <alignment horizontal="center"/>
      <protection hidden="1"/>
    </xf>
    <xf numFmtId="0" fontId="23" fillId="0" borderId="44" xfId="0" applyFont="1" applyFill="1" applyBorder="1" applyAlignment="1" applyProtection="1">
      <alignment horizontal="center"/>
      <protection hidden="1"/>
    </xf>
    <xf numFmtId="0" fontId="23" fillId="0" borderId="18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 vertical="center" shrinkToFit="1"/>
      <protection locked="0" hidden="1"/>
    </xf>
    <xf numFmtId="0" fontId="3" fillId="2" borderId="30" xfId="0" applyFont="1" applyFill="1" applyBorder="1" applyAlignment="1" applyProtection="1">
      <alignment horizontal="center" vertical="center" shrinkToFit="1"/>
      <protection locked="0" hidden="1"/>
    </xf>
    <xf numFmtId="0" fontId="3" fillId="2" borderId="15" xfId="0" applyFont="1" applyFill="1" applyBorder="1" applyAlignment="1" applyProtection="1">
      <alignment horizontal="center" vertical="center" shrinkToFit="1"/>
      <protection locked="0" hidden="1"/>
    </xf>
    <xf numFmtId="0" fontId="3" fillId="2" borderId="32" xfId="0" applyFont="1" applyFill="1" applyBorder="1" applyAlignment="1" applyProtection="1">
      <alignment horizontal="center" vertical="center" shrinkToFit="1"/>
      <protection locked="0" hidden="1"/>
    </xf>
    <xf numFmtId="0" fontId="3" fillId="2" borderId="45" xfId="0" applyFont="1" applyFill="1" applyBorder="1" applyAlignment="1" applyProtection="1">
      <alignment horizontal="center" vertical="center" shrinkToFit="1"/>
      <protection locked="0" hidden="1"/>
    </xf>
    <xf numFmtId="0" fontId="3" fillId="2" borderId="42" xfId="0" applyFont="1" applyFill="1" applyBorder="1" applyAlignment="1" applyProtection="1">
      <alignment horizontal="center" vertical="center" shrinkToFit="1"/>
      <protection locked="0" hidden="1"/>
    </xf>
    <xf numFmtId="0" fontId="3" fillId="2" borderId="43" xfId="0" applyFont="1" applyFill="1" applyBorder="1" applyAlignment="1" applyProtection="1">
      <alignment horizontal="center" vertical="center" shrinkToFit="1"/>
      <protection locked="0" hidden="1"/>
    </xf>
    <xf numFmtId="0" fontId="3" fillId="2" borderId="44" xfId="0" applyFont="1" applyFill="1" applyBorder="1" applyAlignment="1" applyProtection="1">
      <alignment horizontal="center" vertical="center" shrinkToFit="1"/>
      <protection locked="0" hidden="1"/>
    </xf>
    <xf numFmtId="0" fontId="23" fillId="2" borderId="15" xfId="0" applyFont="1" applyFill="1" applyBorder="1" applyAlignment="1" applyProtection="1">
      <alignment horizontal="center"/>
      <protection hidden="1"/>
    </xf>
    <xf numFmtId="0" fontId="23" fillId="2" borderId="44" xfId="0" applyFont="1" applyFill="1" applyBorder="1" applyAlignment="1" applyProtection="1">
      <alignment horizontal="center"/>
      <protection hidden="1"/>
    </xf>
    <xf numFmtId="0" fontId="23" fillId="2" borderId="18" xfId="0" applyFont="1" applyFill="1" applyBorder="1" applyAlignment="1" applyProtection="1">
      <alignment horizontal="center"/>
      <protection hidden="1"/>
    </xf>
    <xf numFmtId="0" fontId="10" fillId="11" borderId="47" xfId="0" applyFont="1" applyFill="1" applyBorder="1" applyAlignment="1" applyProtection="1">
      <alignment horizontal="center" vertical="center"/>
      <protection hidden="1"/>
    </xf>
    <xf numFmtId="0" fontId="10" fillId="11" borderId="63" xfId="0" applyFont="1" applyFill="1" applyBorder="1" applyAlignment="1" applyProtection="1">
      <alignment horizontal="center" vertical="center"/>
      <protection hidden="1"/>
    </xf>
    <xf numFmtId="0" fontId="10" fillId="11" borderId="22" xfId="0" applyFont="1" applyFill="1" applyBorder="1" applyAlignment="1" applyProtection="1">
      <alignment horizontal="center" vertical="center"/>
      <protection hidden="1"/>
    </xf>
    <xf numFmtId="0" fontId="30" fillId="0" borderId="1" xfId="1" applyFont="1" applyFill="1" applyBorder="1" applyAlignment="1" applyProtection="1">
      <alignment horizontal="center"/>
      <protection locked="0"/>
    </xf>
    <xf numFmtId="0" fontId="30" fillId="0" borderId="2" xfId="1" applyFont="1" applyFill="1" applyBorder="1" applyAlignment="1" applyProtection="1">
      <alignment horizontal="center"/>
      <protection locked="0"/>
    </xf>
    <xf numFmtId="0" fontId="32" fillId="2" borderId="55" xfId="0" applyFont="1" applyFill="1" applyBorder="1" applyAlignment="1" applyProtection="1">
      <alignment horizontal="center" vertical="center"/>
      <protection hidden="1"/>
    </xf>
    <xf numFmtId="0" fontId="32" fillId="2" borderId="56" xfId="0" applyFont="1" applyFill="1" applyBorder="1" applyAlignment="1" applyProtection="1">
      <alignment horizontal="center" vertical="center"/>
      <protection hidden="1"/>
    </xf>
    <xf numFmtId="0" fontId="32" fillId="2" borderId="57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18" fillId="3" borderId="43" xfId="0" applyFont="1" applyFill="1" applyBorder="1" applyAlignment="1" applyProtection="1">
      <alignment horizontal="center" vertical="center"/>
      <protection hidden="1"/>
    </xf>
    <xf numFmtId="0" fontId="18" fillId="3" borderId="44" xfId="0" applyFont="1" applyFill="1" applyBorder="1" applyAlignment="1" applyProtection="1">
      <alignment horizontal="center" vertical="center"/>
      <protection hidden="1"/>
    </xf>
    <xf numFmtId="0" fontId="18" fillId="3" borderId="32" xfId="0" applyFont="1" applyFill="1" applyBorder="1" applyAlignment="1" applyProtection="1">
      <alignment horizontal="center" vertical="center"/>
      <protection hidden="1"/>
    </xf>
    <xf numFmtId="49" fontId="8" fillId="0" borderId="46" xfId="0" applyNumberFormat="1" applyFont="1" applyBorder="1" applyAlignment="1" applyProtection="1">
      <alignment horizontal="center" vertical="center" wrapText="1"/>
      <protection locked="0"/>
    </xf>
    <xf numFmtId="49" fontId="8" fillId="0" borderId="51" xfId="0" applyNumberFormat="1" applyFont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Border="1" applyAlignment="1" applyProtection="1">
      <alignment horizontal="center" vertical="center" wrapText="1"/>
      <protection locked="0"/>
    </xf>
    <xf numFmtId="0" fontId="13" fillId="6" borderId="27" xfId="0" applyFont="1" applyFill="1" applyBorder="1" applyAlignment="1" applyProtection="1">
      <alignment horizontal="left" vertical="center"/>
      <protection hidden="1"/>
    </xf>
    <xf numFmtId="0" fontId="13" fillId="6" borderId="42" xfId="0" applyFont="1" applyFill="1" applyBorder="1" applyAlignment="1" applyProtection="1">
      <alignment horizontal="left" vertical="center"/>
      <protection hidden="1"/>
    </xf>
    <xf numFmtId="0" fontId="13" fillId="6" borderId="50" xfId="0" applyFont="1" applyFill="1" applyBorder="1" applyAlignment="1" applyProtection="1">
      <alignment horizontal="left" vertical="center"/>
      <protection hidden="1"/>
    </xf>
    <xf numFmtId="0" fontId="12" fillId="5" borderId="15" xfId="0" applyFont="1" applyFill="1" applyBorder="1" applyAlignment="1" applyProtection="1">
      <alignment horizontal="left"/>
      <protection hidden="1"/>
    </xf>
    <xf numFmtId="0" fontId="12" fillId="5" borderId="32" xfId="0" applyFont="1" applyFill="1" applyBorder="1" applyAlignment="1" applyProtection="1">
      <alignment horizontal="left"/>
      <protection hidden="1"/>
    </xf>
    <xf numFmtId="0" fontId="18" fillId="3" borderId="4" xfId="0" applyFont="1" applyFill="1" applyBorder="1" applyAlignment="1" applyProtection="1">
      <alignment horizontal="left" vertical="center"/>
      <protection hidden="1"/>
    </xf>
    <xf numFmtId="49" fontId="8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60" xfId="0" applyFont="1" applyBorder="1" applyAlignment="1" applyProtection="1">
      <alignment horizontal="center"/>
      <protection hidden="1"/>
    </xf>
    <xf numFmtId="0" fontId="31" fillId="0" borderId="51" xfId="0" applyFont="1" applyBorder="1" applyAlignment="1" applyProtection="1">
      <alignment horizontal="center"/>
      <protection hidden="1"/>
    </xf>
    <xf numFmtId="0" fontId="31" fillId="0" borderId="61" xfId="0" applyFont="1" applyBorder="1" applyAlignment="1" applyProtection="1">
      <alignment horizontal="center"/>
      <protection hidden="1"/>
    </xf>
    <xf numFmtId="0" fontId="14" fillId="3" borderId="58" xfId="0" applyFont="1" applyFill="1" applyBorder="1" applyAlignment="1" applyProtection="1">
      <alignment horizontal="center"/>
      <protection hidden="1"/>
    </xf>
    <xf numFmtId="0" fontId="14" fillId="3" borderId="31" xfId="0" applyFont="1" applyFill="1" applyBorder="1" applyAlignment="1" applyProtection="1">
      <alignment horizontal="center"/>
      <protection hidden="1"/>
    </xf>
    <xf numFmtId="0" fontId="14" fillId="3" borderId="59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 wrapText="1"/>
      <protection hidden="1"/>
    </xf>
    <xf numFmtId="0" fontId="17" fillId="2" borderId="2" xfId="0" applyFont="1" applyFill="1" applyBorder="1" applyAlignment="1" applyProtection="1">
      <alignment horizontal="center" wrapText="1"/>
      <protection hidden="1"/>
    </xf>
    <xf numFmtId="0" fontId="17" fillId="2" borderId="53" xfId="0" applyFont="1" applyFill="1" applyBorder="1" applyAlignment="1" applyProtection="1">
      <alignment horizontal="center" wrapText="1"/>
      <protection hidden="1"/>
    </xf>
    <xf numFmtId="0" fontId="17" fillId="2" borderId="54" xfId="0" applyFont="1" applyFill="1" applyBorder="1" applyAlignment="1" applyProtection="1">
      <alignment horizontal="center" wrapText="1"/>
      <protection hidden="1"/>
    </xf>
    <xf numFmtId="0" fontId="16" fillId="7" borderId="64" xfId="0" applyFont="1" applyFill="1" applyBorder="1" applyAlignment="1" applyProtection="1">
      <alignment horizontal="center" vertical="center"/>
      <protection hidden="1"/>
    </xf>
    <xf numFmtId="0" fontId="16" fillId="7" borderId="65" xfId="0" applyFont="1" applyFill="1" applyBorder="1" applyAlignment="1" applyProtection="1">
      <alignment horizontal="center" vertical="center"/>
      <protection hidden="1"/>
    </xf>
    <xf numFmtId="0" fontId="16" fillId="7" borderId="66" xfId="0" applyFont="1" applyFill="1" applyBorder="1" applyAlignment="1" applyProtection="1">
      <alignment horizontal="center" vertical="center"/>
      <protection hidden="1"/>
    </xf>
    <xf numFmtId="0" fontId="24" fillId="2" borderId="27" xfId="0" applyFont="1" applyFill="1" applyBorder="1" applyAlignment="1" applyProtection="1">
      <alignment horizontal="center"/>
      <protection hidden="1"/>
    </xf>
    <xf numFmtId="0" fontId="24" fillId="10" borderId="42" xfId="0" applyFont="1" applyFill="1" applyBorder="1" applyAlignment="1" applyProtection="1">
      <alignment horizontal="center"/>
      <protection hidden="1"/>
    </xf>
    <xf numFmtId="0" fontId="24" fillId="10" borderId="50" xfId="0" applyFont="1" applyFill="1" applyBorder="1" applyAlignment="1" applyProtection="1">
      <alignment horizontal="center"/>
      <protection hidden="1"/>
    </xf>
    <xf numFmtId="0" fontId="24" fillId="0" borderId="58" xfId="0" applyFont="1" applyBorder="1" applyAlignment="1" applyProtection="1">
      <alignment horizontal="center"/>
      <protection hidden="1"/>
    </xf>
    <xf numFmtId="0" fontId="23" fillId="0" borderId="31" xfId="0" applyFont="1" applyBorder="1" applyAlignment="1" applyProtection="1">
      <alignment horizontal="center"/>
      <protection hidden="1"/>
    </xf>
    <xf numFmtId="0" fontId="23" fillId="0" borderId="59" xfId="0" applyFont="1" applyBorder="1" applyAlignment="1" applyProtection="1">
      <alignment horizontal="center"/>
      <protection hidden="1"/>
    </xf>
    <xf numFmtId="0" fontId="12" fillId="6" borderId="15" xfId="0" applyFont="1" applyFill="1" applyBorder="1" applyAlignment="1" applyProtection="1">
      <alignment horizontal="left"/>
      <protection hidden="1"/>
    </xf>
    <xf numFmtId="0" fontId="12" fillId="6" borderId="59" xfId="0" applyFont="1" applyFill="1" applyBorder="1" applyAlignment="1" applyProtection="1">
      <alignment horizontal="left"/>
      <protection hidden="1"/>
    </xf>
    <xf numFmtId="0" fontId="11" fillId="3" borderId="60" xfId="0" applyFont="1" applyFill="1" applyBorder="1" applyAlignment="1" applyProtection="1">
      <alignment horizontal="left" vertical="center"/>
      <protection hidden="1"/>
    </xf>
    <xf numFmtId="0" fontId="0" fillId="0" borderId="51" xfId="0" applyBorder="1" applyProtection="1">
      <protection hidden="1"/>
    </xf>
    <xf numFmtId="0" fontId="0" fillId="0" borderId="61" xfId="0" applyBorder="1" applyProtection="1">
      <protection hidden="1"/>
    </xf>
    <xf numFmtId="0" fontId="10" fillId="11" borderId="62" xfId="0" applyFont="1" applyFill="1" applyBorder="1" applyAlignment="1" applyProtection="1">
      <alignment horizontal="center" vertical="center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18" xfId="0" applyFont="1" applyFill="1" applyBorder="1" applyAlignment="1" applyProtection="1">
      <alignment horizontal="center" vertical="center" wrapText="1"/>
      <protection hidden="1"/>
    </xf>
    <xf numFmtId="0" fontId="23" fillId="2" borderId="27" xfId="0" applyFont="1" applyFill="1" applyBorder="1" applyAlignment="1" applyProtection="1">
      <alignment horizontal="center"/>
      <protection hidden="1"/>
    </xf>
    <xf numFmtId="0" fontId="23" fillId="2" borderId="42" xfId="0" applyFont="1" applyFill="1" applyBorder="1" applyAlignment="1" applyProtection="1">
      <alignment horizontal="center"/>
      <protection hidden="1"/>
    </xf>
    <xf numFmtId="0" fontId="23" fillId="2" borderId="50" xfId="0" applyFont="1" applyFill="1" applyBorder="1" applyAlignment="1" applyProtection="1">
      <alignment horizontal="center"/>
      <protection hidden="1"/>
    </xf>
    <xf numFmtId="0" fontId="6" fillId="10" borderId="27" xfId="0" applyFont="1" applyFill="1" applyBorder="1" applyAlignment="1" applyProtection="1">
      <alignment horizontal="center" vertical="center" shrinkToFit="1"/>
      <protection locked="0" hidden="1"/>
    </xf>
    <xf numFmtId="0" fontId="6" fillId="10" borderId="50" xfId="0" applyFont="1" applyFill="1" applyBorder="1" applyAlignment="1" applyProtection="1">
      <alignment horizontal="center" vertical="center" shrinkToFit="1"/>
      <protection locked="0" hidden="1"/>
    </xf>
    <xf numFmtId="0" fontId="6" fillId="0" borderId="27" xfId="0" applyFont="1" applyBorder="1" applyAlignment="1" applyProtection="1">
      <alignment horizontal="center" vertical="center" shrinkToFit="1"/>
      <protection locked="0" hidden="1"/>
    </xf>
    <xf numFmtId="0" fontId="6" fillId="0" borderId="50" xfId="0" applyFont="1" applyBorder="1" applyAlignment="1" applyProtection="1">
      <alignment horizontal="center" vertical="center" shrinkToFit="1"/>
      <protection locked="0" hidden="1"/>
    </xf>
    <xf numFmtId="0" fontId="13" fillId="6" borderId="1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Border="1" applyAlignment="1" applyProtection="1">
      <alignment horizontal="left" vertical="center"/>
      <protection hidden="1"/>
    </xf>
    <xf numFmtId="0" fontId="13" fillId="6" borderId="2" xfId="0" applyFont="1" applyFill="1" applyBorder="1" applyAlignment="1" applyProtection="1">
      <alignment horizontal="left" vertical="center"/>
      <protection hidden="1"/>
    </xf>
    <xf numFmtId="0" fontId="18" fillId="3" borderId="67" xfId="0" applyFont="1" applyFill="1" applyBorder="1" applyAlignment="1" applyProtection="1">
      <alignment horizontal="center" vertical="center"/>
      <protection hidden="1"/>
    </xf>
    <xf numFmtId="0" fontId="18" fillId="3" borderId="31" xfId="0" applyFont="1" applyFill="1" applyBorder="1" applyAlignment="1" applyProtection="1">
      <alignment horizontal="center" vertical="center"/>
      <protection hidden="1"/>
    </xf>
    <xf numFmtId="0" fontId="18" fillId="3" borderId="59" xfId="0" applyFont="1" applyFill="1" applyBorder="1" applyAlignment="1" applyProtection="1">
      <alignment horizontal="center" vertical="center"/>
      <protection hidden="1"/>
    </xf>
    <xf numFmtId="49" fontId="8" fillId="8" borderId="33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46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51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6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43" xfId="0" applyFont="1" applyFill="1" applyBorder="1" applyAlignment="1" applyProtection="1">
      <alignment horizontal="left"/>
      <protection hidden="1"/>
    </xf>
    <xf numFmtId="0" fontId="12" fillId="5" borderId="18" xfId="0" applyFont="1" applyFill="1" applyBorder="1" applyAlignment="1" applyProtection="1">
      <alignment horizontal="left"/>
      <protection hidden="1"/>
    </xf>
    <xf numFmtId="0" fontId="30" fillId="0" borderId="1" xfId="1" applyFont="1" applyBorder="1" applyAlignment="1" applyProtection="1">
      <alignment horizontal="center"/>
      <protection locked="0"/>
    </xf>
    <xf numFmtId="0" fontId="30" fillId="0" borderId="0" xfId="1" applyFont="1" applyBorder="1" applyAlignment="1" applyProtection="1">
      <alignment horizontal="center"/>
      <protection locked="0"/>
    </xf>
    <xf numFmtId="0" fontId="30" fillId="0" borderId="2" xfId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49" fontId="3" fillId="10" borderId="15" xfId="0" applyNumberFormat="1" applyFont="1" applyFill="1" applyBorder="1" applyAlignment="1" applyProtection="1">
      <alignment horizontal="left" vertical="top" wrapText="1"/>
      <protection locked="0" hidden="1"/>
    </xf>
    <xf numFmtId="49" fontId="3" fillId="10" borderId="44" xfId="0" applyNumberFormat="1" applyFont="1" applyFill="1" applyBorder="1" applyAlignment="1" applyProtection="1">
      <alignment horizontal="left" vertical="top" wrapText="1"/>
      <protection locked="0" hidden="1"/>
    </xf>
    <xf numFmtId="49" fontId="3" fillId="10" borderId="1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27" xfId="0" applyFont="1" applyBorder="1" applyAlignment="1" applyProtection="1">
      <alignment horizontal="center" vertical="center" shrinkToFit="1"/>
      <protection locked="0" hidden="1"/>
    </xf>
    <xf numFmtId="0" fontId="6" fillId="10" borderId="23" xfId="0" applyFont="1" applyFill="1" applyBorder="1" applyAlignment="1" applyProtection="1">
      <alignment horizontal="center" vertical="center"/>
      <protection locked="0" hidden="1"/>
    </xf>
    <xf numFmtId="0" fontId="11" fillId="3" borderId="51" xfId="0" applyFont="1" applyFill="1" applyBorder="1" applyAlignment="1" applyProtection="1">
      <alignment horizontal="left" vertical="center"/>
      <protection hidden="1"/>
    </xf>
    <xf numFmtId="0" fontId="11" fillId="3" borderId="61" xfId="0" applyFont="1" applyFill="1" applyBorder="1" applyAlignment="1" applyProtection="1">
      <alignment horizontal="left" vertical="center"/>
      <protection hidden="1"/>
    </xf>
    <xf numFmtId="49" fontId="3" fillId="8" borderId="15" xfId="0" applyNumberFormat="1" applyFont="1" applyFill="1" applyBorder="1" applyAlignment="1" applyProtection="1">
      <alignment horizontal="left" vertical="center"/>
      <protection hidden="1"/>
    </xf>
    <xf numFmtId="49" fontId="3" fillId="8" borderId="44" xfId="0" applyNumberFormat="1" applyFont="1" applyFill="1" applyBorder="1" applyAlignment="1" applyProtection="1">
      <alignment horizontal="left" vertical="center"/>
      <protection hidden="1"/>
    </xf>
    <xf numFmtId="49" fontId="3" fillId="8" borderId="18" xfId="0" applyNumberFormat="1" applyFont="1" applyFill="1" applyBorder="1" applyAlignment="1" applyProtection="1">
      <alignment horizontal="left" vertical="center"/>
      <protection hidden="1"/>
    </xf>
    <xf numFmtId="49" fontId="3" fillId="8" borderId="12" xfId="0" applyNumberFormat="1" applyFont="1" applyFill="1" applyBorder="1" applyAlignment="1" applyProtection="1">
      <alignment horizontal="left" vertical="center"/>
      <protection hidden="1"/>
    </xf>
    <xf numFmtId="49" fontId="3" fillId="8" borderId="37" xfId="0" applyNumberFormat="1" applyFont="1" applyFill="1" applyBorder="1" applyAlignment="1" applyProtection="1">
      <alignment horizontal="left" vertical="center"/>
      <protection hidden="1"/>
    </xf>
    <xf numFmtId="49" fontId="3" fillId="8" borderId="40" xfId="0" applyNumberFormat="1" applyFont="1" applyFill="1" applyBorder="1" applyAlignment="1" applyProtection="1">
      <alignment horizontal="left" vertical="center"/>
      <protection hidden="1"/>
    </xf>
    <xf numFmtId="0" fontId="10" fillId="4" borderId="58" xfId="0" applyFont="1" applyFill="1" applyBorder="1" applyAlignment="1" applyProtection="1">
      <alignment horizontal="center" vertical="center" wrapText="1"/>
      <protection hidden="1"/>
    </xf>
    <xf numFmtId="0" fontId="10" fillId="4" borderId="59" xfId="0" applyFont="1" applyFill="1" applyBorder="1" applyAlignment="1" applyProtection="1">
      <alignment horizontal="center" vertical="center" wrapText="1"/>
      <protection hidden="1"/>
    </xf>
    <xf numFmtId="0" fontId="3" fillId="10" borderId="27" xfId="0" applyFont="1" applyFill="1" applyBorder="1" applyAlignment="1" applyProtection="1">
      <alignment horizontal="center" vertical="center" shrinkToFit="1"/>
      <protection locked="0" hidden="1"/>
    </xf>
    <xf numFmtId="0" fontId="24" fillId="12" borderId="15" xfId="0" applyNumberFormat="1" applyFont="1" applyFill="1" applyBorder="1" applyAlignment="1" applyProtection="1">
      <alignment horizontal="center" vertical="center" shrinkToFit="1"/>
      <protection hidden="1"/>
    </xf>
    <xf numFmtId="0" fontId="24" fillId="12" borderId="44" xfId="0" applyNumberFormat="1" applyFont="1" applyFill="1" applyBorder="1" applyAlignment="1" applyProtection="1">
      <alignment horizontal="center" vertical="center" shrinkToFit="1"/>
      <protection hidden="1"/>
    </xf>
    <xf numFmtId="0" fontId="24" fillId="12" borderId="18" xfId="0" applyNumberFormat="1" applyFont="1" applyFill="1" applyBorder="1" applyAlignment="1" applyProtection="1">
      <alignment horizontal="center" vertical="center" shrinkToFit="1"/>
      <protection hidden="1"/>
    </xf>
    <xf numFmtId="0" fontId="29" fillId="10" borderId="27" xfId="0" applyNumberFormat="1" applyFont="1" applyFill="1" applyBorder="1" applyAlignment="1" applyProtection="1">
      <alignment horizontal="center" vertical="center" shrinkToFit="1"/>
      <protection locked="0"/>
    </xf>
    <xf numFmtId="0" fontId="29" fillId="10" borderId="42" xfId="0" applyNumberFormat="1" applyFont="1" applyFill="1" applyBorder="1" applyAlignment="1" applyProtection="1">
      <alignment horizontal="center" vertical="center" shrinkToFit="1"/>
      <protection locked="0"/>
    </xf>
    <xf numFmtId="0" fontId="29" fillId="10" borderId="50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23" xfId="0" applyNumberFormat="1" applyFont="1" applyBorder="1" applyAlignment="1" applyProtection="1">
      <alignment horizontal="center"/>
      <protection locked="0" hidden="1"/>
    </xf>
    <xf numFmtId="0" fontId="10" fillId="4" borderId="31" xfId="0" applyFont="1" applyFill="1" applyBorder="1" applyAlignment="1" applyProtection="1">
      <alignment horizontal="center" vertical="center"/>
      <protection hidden="1"/>
    </xf>
    <xf numFmtId="0" fontId="10" fillId="4" borderId="59" xfId="0" applyFont="1" applyFill="1" applyBorder="1" applyAlignment="1" applyProtection="1">
      <alignment horizontal="center" vertical="center"/>
      <protection hidden="1"/>
    </xf>
    <xf numFmtId="1" fontId="6" fillId="8" borderId="23" xfId="0" applyNumberFormat="1" applyFont="1" applyFill="1" applyBorder="1" applyAlignment="1" applyProtection="1">
      <alignment horizontal="center"/>
      <protection hidden="1"/>
    </xf>
    <xf numFmtId="0" fontId="6" fillId="8" borderId="23" xfId="0" applyFont="1" applyFill="1" applyBorder="1" applyAlignment="1" applyProtection="1">
      <alignment horizontal="center"/>
      <protection hidden="1"/>
    </xf>
    <xf numFmtId="0" fontId="30" fillId="0" borderId="1" xfId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/>
      <protection hidden="1"/>
    </xf>
    <xf numFmtId="49" fontId="8" fillId="8" borderId="68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69" xfId="0" applyNumberFormat="1" applyFont="1" applyFill="1" applyBorder="1" applyAlignment="1" applyProtection="1">
      <alignment horizontal="center" vertical="center" wrapText="1"/>
      <protection hidden="1"/>
    </xf>
    <xf numFmtId="0" fontId="18" fillId="3" borderId="18" xfId="0" applyFont="1" applyFill="1" applyBorder="1" applyAlignment="1" applyProtection="1">
      <alignment horizontal="center" vertical="center"/>
      <protection hidden="1"/>
    </xf>
    <xf numFmtId="166" fontId="3" fillId="10" borderId="27" xfId="0" applyNumberFormat="1" applyFont="1" applyFill="1" applyBorder="1" applyAlignment="1" applyProtection="1">
      <alignment horizontal="center" vertical="center"/>
      <protection locked="0" hidden="1"/>
    </xf>
    <xf numFmtId="166" fontId="3" fillId="10" borderId="50" xfId="0" applyNumberFormat="1" applyFont="1" applyFill="1" applyBorder="1" applyAlignment="1" applyProtection="1">
      <alignment horizontal="center" vertical="center"/>
      <protection locked="0" hidden="1"/>
    </xf>
    <xf numFmtId="166" fontId="3" fillId="10" borderId="15" xfId="0" applyNumberFormat="1" applyFont="1" applyFill="1" applyBorder="1" applyAlignment="1" applyProtection="1">
      <alignment horizontal="center" vertical="center"/>
      <protection locked="0" hidden="1"/>
    </xf>
    <xf numFmtId="166" fontId="3" fillId="10" borderId="18" xfId="0" applyNumberFormat="1" applyFont="1" applyFill="1" applyBorder="1" applyAlignment="1" applyProtection="1">
      <alignment horizontal="center" vertical="center"/>
      <protection locked="0" hidden="1"/>
    </xf>
    <xf numFmtId="49" fontId="8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70" xfId="0" applyFont="1" applyFill="1" applyBorder="1" applyAlignment="1" applyProtection="1">
      <alignment horizontal="center" vertical="center" wrapText="1"/>
      <protection hidden="1"/>
    </xf>
    <xf numFmtId="0" fontId="10" fillId="4" borderId="58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33" fillId="13" borderId="12" xfId="0" applyFont="1" applyFill="1" applyBorder="1" applyAlignment="1" applyProtection="1">
      <alignment horizontal="center" vertical="center" wrapText="1"/>
      <protection hidden="1"/>
    </xf>
    <xf numFmtId="0" fontId="33" fillId="13" borderId="37" xfId="0" applyFont="1" applyFill="1" applyBorder="1" applyAlignment="1" applyProtection="1">
      <alignment horizontal="center" vertical="center"/>
      <protection hidden="1"/>
    </xf>
    <xf numFmtId="0" fontId="33" fillId="13" borderId="40" xfId="0" applyFont="1" applyFill="1" applyBorder="1" applyAlignment="1" applyProtection="1">
      <alignment horizontal="center" vertical="center"/>
      <protection hidden="1"/>
    </xf>
    <xf numFmtId="165" fontId="3" fillId="9" borderId="27" xfId="0" applyNumberFormat="1" applyFont="1" applyFill="1" applyBorder="1" applyAlignment="1" applyProtection="1">
      <alignment horizontal="right"/>
      <protection hidden="1"/>
    </xf>
    <xf numFmtId="165" fontId="6" fillId="9" borderId="42" xfId="0" applyNumberFormat="1" applyFont="1" applyFill="1" applyBorder="1" applyAlignment="1" applyProtection="1">
      <alignment horizontal="right"/>
      <protection hidden="1"/>
    </xf>
    <xf numFmtId="165" fontId="6" fillId="9" borderId="50" xfId="0" applyNumberFormat="1" applyFont="1" applyFill="1" applyBorder="1" applyAlignment="1" applyProtection="1">
      <alignment horizontal="right"/>
      <protection hidden="1"/>
    </xf>
    <xf numFmtId="0" fontId="34" fillId="2" borderId="27" xfId="0" applyFont="1" applyFill="1" applyBorder="1" applyAlignment="1" applyProtection="1">
      <alignment horizontal="center" vertical="center" wrapText="1"/>
      <protection hidden="1"/>
    </xf>
    <xf numFmtId="0" fontId="25" fillId="2" borderId="42" xfId="0" applyFont="1" applyFill="1" applyBorder="1" applyAlignment="1" applyProtection="1">
      <alignment horizontal="center" vertical="center" wrapText="1"/>
      <protection hidden="1"/>
    </xf>
    <xf numFmtId="0" fontId="25" fillId="2" borderId="50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center" wrapText="1"/>
      <protection hidden="1"/>
    </xf>
    <xf numFmtId="0" fontId="10" fillId="4" borderId="35" xfId="0" applyFont="1" applyFill="1" applyBorder="1" applyAlignment="1" applyProtection="1">
      <alignment horizontal="center" vertical="center" wrapText="1"/>
      <protection hidden="1"/>
    </xf>
    <xf numFmtId="0" fontId="24" fillId="0" borderId="45" xfId="0" applyFont="1" applyFill="1" applyBorder="1" applyAlignment="1" applyProtection="1">
      <alignment horizontal="center"/>
      <protection hidden="1"/>
    </xf>
    <xf numFmtId="0" fontId="24" fillId="0" borderId="42" xfId="0" applyFont="1" applyFill="1" applyBorder="1" applyAlignment="1" applyProtection="1">
      <alignment horizontal="center"/>
      <protection hidden="1"/>
    </xf>
    <xf numFmtId="0" fontId="24" fillId="0" borderId="50" xfId="0" applyFont="1" applyFill="1" applyBorder="1" applyAlignment="1" applyProtection="1">
      <alignment horizontal="center"/>
      <protection hidden="1"/>
    </xf>
    <xf numFmtId="0" fontId="24" fillId="10" borderId="45" xfId="0" applyFont="1" applyFill="1" applyBorder="1" applyAlignment="1" applyProtection="1">
      <alignment horizontal="center"/>
      <protection hidden="1"/>
    </xf>
    <xf numFmtId="165" fontId="3" fillId="9" borderId="15" xfId="0" applyNumberFormat="1" applyFont="1" applyFill="1" applyBorder="1" applyAlignment="1" applyProtection="1">
      <alignment horizontal="right"/>
      <protection hidden="1"/>
    </xf>
    <xf numFmtId="165" fontId="3" fillId="9" borderId="44" xfId="0" applyNumberFormat="1" applyFont="1" applyFill="1" applyBorder="1" applyAlignment="1" applyProtection="1">
      <alignment horizontal="right"/>
      <protection hidden="1"/>
    </xf>
    <xf numFmtId="165" fontId="3" fillId="9" borderId="18" xfId="0" applyNumberFormat="1" applyFont="1" applyFill="1" applyBorder="1" applyAlignment="1" applyProtection="1">
      <alignment horizontal="right"/>
      <protection hidden="1"/>
    </xf>
    <xf numFmtId="165" fontId="3" fillId="9" borderId="12" xfId="0" applyNumberFormat="1" applyFont="1" applyFill="1" applyBorder="1" applyAlignment="1" applyProtection="1">
      <alignment horizontal="right"/>
      <protection hidden="1"/>
    </xf>
    <xf numFmtId="165" fontId="3" fillId="9" borderId="37" xfId="0" applyNumberFormat="1" applyFont="1" applyFill="1" applyBorder="1" applyAlignment="1" applyProtection="1">
      <alignment horizontal="right"/>
      <protection hidden="1"/>
    </xf>
    <xf numFmtId="165" fontId="3" fillId="9" borderId="40" xfId="0" applyNumberFormat="1" applyFont="1" applyFill="1" applyBorder="1" applyAlignment="1" applyProtection="1">
      <alignment horizontal="right"/>
      <protection hidden="1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1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152400</xdr:rowOff>
    </xdr:from>
    <xdr:to>
      <xdr:col>0</xdr:col>
      <xdr:colOff>1117600</xdr:colOff>
      <xdr:row>4</xdr:row>
      <xdr:rowOff>25400</xdr:rowOff>
    </xdr:to>
    <xdr:pic>
      <xdr:nvPicPr>
        <xdr:cNvPr id="1387" name="Obraz 10">
          <a:extLst>
            <a:ext uri="{FF2B5EF4-FFF2-40B4-BE49-F238E27FC236}">
              <a16:creationId xmlns:a16="http://schemas.microsoft.com/office/drawing/2014/main" id="{79FEC984-EF7B-EF48-8CC2-51852346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5300"/>
          <a:ext cx="10795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1346200</xdr:colOff>
      <xdr:row>1</xdr:row>
      <xdr:rowOff>101600</xdr:rowOff>
    </xdr:from>
    <xdr:to>
      <xdr:col>1</xdr:col>
      <xdr:colOff>647700</xdr:colOff>
      <xdr:row>4</xdr:row>
      <xdr:rowOff>25400</xdr:rowOff>
    </xdr:to>
    <xdr:pic>
      <xdr:nvPicPr>
        <xdr:cNvPr id="1388" name="Obraz 5" descr="C:\Users\KSI\AppData\Local\Microsoft\Windows\INetCache\Content.Word\WPO_logo_ART.JPG">
          <a:extLst>
            <a:ext uri="{FF2B5EF4-FFF2-40B4-BE49-F238E27FC236}">
              <a16:creationId xmlns:a16="http://schemas.microsoft.com/office/drawing/2014/main" id="{C484CA9D-A217-9043-B397-62855988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44500"/>
          <a:ext cx="1257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139700</xdr:rowOff>
    </xdr:from>
    <xdr:to>
      <xdr:col>0</xdr:col>
      <xdr:colOff>1181100</xdr:colOff>
      <xdr:row>4</xdr:row>
      <xdr:rowOff>12700</xdr:rowOff>
    </xdr:to>
    <xdr:pic>
      <xdr:nvPicPr>
        <xdr:cNvPr id="7473" name="Obraz 4">
          <a:extLst>
            <a:ext uri="{FF2B5EF4-FFF2-40B4-BE49-F238E27FC236}">
              <a16:creationId xmlns:a16="http://schemas.microsoft.com/office/drawing/2014/main" id="{31D88AF2-ED39-504C-B9AD-CFD0F59F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82600"/>
          <a:ext cx="10795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152400</xdr:rowOff>
    </xdr:from>
    <xdr:to>
      <xdr:col>0</xdr:col>
      <xdr:colOff>1117600</xdr:colOff>
      <xdr:row>4</xdr:row>
      <xdr:rowOff>25400</xdr:rowOff>
    </xdr:to>
    <xdr:pic>
      <xdr:nvPicPr>
        <xdr:cNvPr id="7474" name="Obraz 10">
          <a:extLst>
            <a:ext uri="{FF2B5EF4-FFF2-40B4-BE49-F238E27FC236}">
              <a16:creationId xmlns:a16="http://schemas.microsoft.com/office/drawing/2014/main" id="{39AB976E-37A0-0849-A8A7-DFA7F1F8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5300"/>
          <a:ext cx="10795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1016907</xdr:colOff>
      <xdr:row>1</xdr:row>
      <xdr:rowOff>101600</xdr:rowOff>
    </xdr:from>
    <xdr:to>
      <xdr:col>1</xdr:col>
      <xdr:colOff>712107</xdr:colOff>
      <xdr:row>4</xdr:row>
      <xdr:rowOff>12700</xdr:rowOff>
    </xdr:to>
    <xdr:pic>
      <xdr:nvPicPr>
        <xdr:cNvPr id="7475" name="Obraz 4" descr="C:\Users\KSI\AppData\Local\Microsoft\Windows\INetCache\Content.Word\WPO_logo_ART.JPG">
          <a:extLst>
            <a:ext uri="{FF2B5EF4-FFF2-40B4-BE49-F238E27FC236}">
              <a16:creationId xmlns:a16="http://schemas.microsoft.com/office/drawing/2014/main" id="{E2FF964B-574F-9641-BF3A-B49517D8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907" y="441779"/>
          <a:ext cx="1055914" cy="79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152400</xdr:rowOff>
    </xdr:from>
    <xdr:to>
      <xdr:col>0</xdr:col>
      <xdr:colOff>1117600</xdr:colOff>
      <xdr:row>4</xdr:row>
      <xdr:rowOff>25400</xdr:rowOff>
    </xdr:to>
    <xdr:pic>
      <xdr:nvPicPr>
        <xdr:cNvPr id="8710" name="Obraz 10">
          <a:extLst>
            <a:ext uri="{FF2B5EF4-FFF2-40B4-BE49-F238E27FC236}">
              <a16:creationId xmlns:a16="http://schemas.microsoft.com/office/drawing/2014/main" id="{C57917D6-8B21-ED42-9A83-51045C36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5300"/>
          <a:ext cx="10795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1006023</xdr:colOff>
      <xdr:row>1</xdr:row>
      <xdr:rowOff>63500</xdr:rowOff>
    </xdr:from>
    <xdr:to>
      <xdr:col>1</xdr:col>
      <xdr:colOff>713923</xdr:colOff>
      <xdr:row>4</xdr:row>
      <xdr:rowOff>0</xdr:rowOff>
    </xdr:to>
    <xdr:pic>
      <xdr:nvPicPr>
        <xdr:cNvPr id="8711" name="Obraz 3" descr="C:\Users\KSI\AppData\Local\Microsoft\Windows\INetCache\Content.Word\WPO_logo_ART.JPG">
          <a:extLst>
            <a:ext uri="{FF2B5EF4-FFF2-40B4-BE49-F238E27FC236}">
              <a16:creationId xmlns:a16="http://schemas.microsoft.com/office/drawing/2014/main" id="{E5E54AC7-F2A0-CF41-9C75-7735A538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023" y="403679"/>
          <a:ext cx="1068614" cy="810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tart-szczecin@post.pl;%20para@swimming.szczecin.pl?subject=WPO,%20druk%20rejestracyny" TargetMode="External"/><Relationship Id="rId1" Type="http://schemas.openxmlformats.org/officeDocument/2006/relationships/hyperlink" Target="mailto:start-szczecin@post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rt-szczecin@post.pl;%20para@swimming.szczecin.pl?subject=WPO,%20druk%20rejestracyny" TargetMode="External"/><Relationship Id="rId1" Type="http://schemas.openxmlformats.org/officeDocument/2006/relationships/hyperlink" Target="mailto:start-szczecin@post.p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tart-szczecin@post.pl;%20para@swimming.szczecin.pl?subject=WPO,%20druk%20rejestracyny" TargetMode="External"/><Relationship Id="rId1" Type="http://schemas.openxmlformats.org/officeDocument/2006/relationships/hyperlink" Target="mailto:start-szczecin@post.p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7"/>
  <sheetViews>
    <sheetView tabSelected="1" showRuler="0" topLeftCell="A10" zoomScaleNormal="100" zoomScaleSheetLayoutView="85" zoomScalePageLayoutView="55" workbookViewId="0">
      <selection activeCell="G15" sqref="G15:H16"/>
    </sheetView>
  </sheetViews>
  <sheetFormatPr defaultColWidth="9.140625" defaultRowHeight="14.25" customHeight="1" x14ac:dyDescent="0.2"/>
  <cols>
    <col min="1" max="3" width="25.7109375" style="5" customWidth="1"/>
    <col min="4" max="5" width="20.7109375" style="5" customWidth="1"/>
    <col min="6" max="6" width="24.7109375" style="5" customWidth="1"/>
    <col min="7" max="7" width="18.7109375" style="5" customWidth="1"/>
    <col min="8" max="8" width="39.42578125" style="125" customWidth="1"/>
    <col min="9" max="9" width="25.140625" style="5" hidden="1" customWidth="1"/>
    <col min="10" max="10" width="25.85546875" style="5" hidden="1" customWidth="1"/>
    <col min="11" max="11" width="0.42578125" style="5" hidden="1" customWidth="1"/>
    <col min="12" max="12" width="25.85546875" style="5" hidden="1" customWidth="1"/>
    <col min="13" max="13" width="0.140625" style="5" hidden="1" customWidth="1"/>
    <col min="14" max="14" width="21.28515625" style="5" hidden="1" customWidth="1"/>
    <col min="15" max="16" width="9.140625" style="5" hidden="1" customWidth="1"/>
    <col min="17" max="16384" width="9.140625" style="5"/>
  </cols>
  <sheetData>
    <row r="1" spans="1:9" s="1" customFormat="1" ht="27" customHeight="1" x14ac:dyDescent="0.5">
      <c r="A1" s="172" t="s">
        <v>99</v>
      </c>
      <c r="B1" s="173"/>
      <c r="C1" s="173"/>
      <c r="D1" s="173"/>
      <c r="E1" s="173"/>
      <c r="F1" s="173"/>
      <c r="G1" s="173"/>
      <c r="H1" s="173"/>
      <c r="I1" s="174"/>
    </row>
    <row r="2" spans="1:9" ht="14.25" customHeight="1" x14ac:dyDescent="0.2">
      <c r="A2" s="2"/>
      <c r="B2" s="175" t="s">
        <v>102</v>
      </c>
      <c r="C2" s="175"/>
      <c r="D2" s="175"/>
      <c r="E2" s="175"/>
      <c r="F2" s="175"/>
      <c r="G2" s="175"/>
      <c r="H2" s="175"/>
      <c r="I2" s="176"/>
    </row>
    <row r="3" spans="1:9" ht="28.5" x14ac:dyDescent="0.45">
      <c r="A3" s="38"/>
      <c r="B3" s="175"/>
      <c r="C3" s="175"/>
      <c r="D3" s="175"/>
      <c r="E3" s="175"/>
      <c r="F3" s="175"/>
      <c r="G3" s="175"/>
      <c r="H3" s="175"/>
      <c r="I3" s="176"/>
    </row>
    <row r="4" spans="1:9" ht="26.25" customHeight="1" x14ac:dyDescent="0.4">
      <c r="A4" s="39"/>
      <c r="B4" s="175" t="s">
        <v>100</v>
      </c>
      <c r="C4" s="175"/>
      <c r="D4" s="175"/>
      <c r="E4" s="175"/>
      <c r="F4" s="175"/>
      <c r="G4" s="175"/>
      <c r="H4" s="175"/>
      <c r="I4" s="176"/>
    </row>
    <row r="5" spans="1:9" ht="11.25" customHeight="1" x14ac:dyDescent="0.35">
      <c r="A5" s="6"/>
      <c r="B5" s="177"/>
      <c r="C5" s="177"/>
      <c r="D5" s="177"/>
      <c r="E5" s="177"/>
      <c r="F5" s="177"/>
      <c r="G5" s="177"/>
      <c r="H5" s="177"/>
      <c r="I5" s="178"/>
    </row>
    <row r="6" spans="1:9" s="7" customFormat="1" ht="28.5" x14ac:dyDescent="0.2">
      <c r="A6" s="179" t="s">
        <v>103</v>
      </c>
      <c r="B6" s="180"/>
      <c r="C6" s="180"/>
      <c r="D6" s="180"/>
      <c r="E6" s="180"/>
      <c r="F6" s="180"/>
      <c r="G6" s="180"/>
      <c r="H6" s="180"/>
      <c r="I6" s="181"/>
    </row>
    <row r="7" spans="1:9" s="8" customFormat="1" ht="27" customHeight="1" x14ac:dyDescent="0.25">
      <c r="A7" s="151" t="s">
        <v>35</v>
      </c>
      <c r="B7" s="152"/>
      <c r="C7" s="152"/>
      <c r="D7" s="152"/>
      <c r="E7" s="152"/>
      <c r="F7" s="152"/>
      <c r="G7" s="152"/>
      <c r="H7" s="153"/>
    </row>
    <row r="8" spans="1:9" s="9" customFormat="1" ht="21.75" customHeight="1" x14ac:dyDescent="0.2">
      <c r="A8" s="109" t="s">
        <v>13</v>
      </c>
      <c r="B8" s="110"/>
      <c r="C8" s="110"/>
      <c r="D8" s="110"/>
      <c r="E8" s="110"/>
      <c r="F8" s="110"/>
      <c r="G8" s="110"/>
      <c r="H8" s="118"/>
    </row>
    <row r="9" spans="1:9" s="13" customFormat="1" ht="9.9499999999999993" customHeight="1" thickBot="1" x14ac:dyDescent="0.3">
      <c r="A9" s="10"/>
      <c r="B9" s="11"/>
      <c r="C9" s="11"/>
      <c r="D9" s="11"/>
      <c r="E9" s="11"/>
      <c r="F9" s="11"/>
      <c r="G9" s="11"/>
      <c r="H9" s="12"/>
    </row>
    <row r="10" spans="1:9" s="16" customFormat="1" ht="21" x14ac:dyDescent="0.3">
      <c r="A10" s="14" t="s">
        <v>14</v>
      </c>
      <c r="B10" s="15" t="s">
        <v>15</v>
      </c>
      <c r="C10" s="156" t="s">
        <v>16</v>
      </c>
      <c r="D10" s="157"/>
      <c r="E10" s="158"/>
      <c r="F10" s="167" t="s">
        <v>17</v>
      </c>
      <c r="G10" s="167"/>
      <c r="H10" s="119" t="s">
        <v>18</v>
      </c>
    </row>
    <row r="11" spans="1:9" s="16" customFormat="1" ht="77.25" customHeight="1" thickBot="1" x14ac:dyDescent="0.35">
      <c r="A11" s="94"/>
      <c r="B11" s="95"/>
      <c r="C11" s="159"/>
      <c r="D11" s="160"/>
      <c r="E11" s="161"/>
      <c r="F11" s="168"/>
      <c r="G11" s="168"/>
      <c r="H11" s="120"/>
    </row>
    <row r="12" spans="1:9" s="13" customFormat="1" ht="27" customHeight="1" x14ac:dyDescent="0.35">
      <c r="A12" s="132" t="str">
        <f>IF(OR(ISBLANK(A11),ISBLANK(B11),ISBLANK(C11),ISBLANK(F11),ISBLANK(H11))=TRUE,"PROSZĘ WYPEŁNIĆ WSZYSTKIE POWYŻSZE POLA!","")</f>
        <v>PROSZĘ WYPEŁNIĆ WSZYSTKIE POWYŻSZE POLA!</v>
      </c>
      <c r="B12" s="133"/>
      <c r="C12" s="133"/>
      <c r="D12" s="133"/>
      <c r="E12" s="133"/>
      <c r="F12" s="133"/>
      <c r="G12" s="133"/>
      <c r="H12" s="134"/>
    </row>
    <row r="13" spans="1:9" s="13" customFormat="1" ht="21" customHeight="1" x14ac:dyDescent="0.25">
      <c r="A13" s="107" t="s">
        <v>19</v>
      </c>
      <c r="B13" s="108"/>
      <c r="C13" s="108"/>
      <c r="D13" s="108"/>
      <c r="E13" s="108"/>
      <c r="F13" s="108"/>
      <c r="G13" s="108"/>
      <c r="H13" s="121"/>
    </row>
    <row r="14" spans="1:9" s="13" customFormat="1" ht="9.9499999999999993" customHeight="1" thickBot="1" x14ac:dyDescent="0.3">
      <c r="A14" s="10"/>
      <c r="B14" s="11"/>
      <c r="C14" s="11"/>
      <c r="D14" s="11"/>
      <c r="E14" s="11"/>
      <c r="F14" s="11"/>
      <c r="G14" s="11"/>
      <c r="H14" s="100"/>
    </row>
    <row r="15" spans="1:9" s="13" customFormat="1" ht="21" customHeight="1" x14ac:dyDescent="0.25">
      <c r="A15" s="165" t="s">
        <v>66</v>
      </c>
      <c r="B15" s="166"/>
      <c r="C15" s="112" t="s">
        <v>67</v>
      </c>
      <c r="D15" s="113"/>
      <c r="E15" s="188" t="s">
        <v>68</v>
      </c>
      <c r="F15" s="189"/>
      <c r="G15" s="154" t="s">
        <v>108</v>
      </c>
      <c r="H15" s="155"/>
    </row>
    <row r="16" spans="1:9" s="13" customFormat="1" ht="21" customHeight="1" x14ac:dyDescent="0.25">
      <c r="A16" s="17" t="s">
        <v>20</v>
      </c>
      <c r="B16" s="49">
        <f>COUNTIF(D24:D46,"MĘŻCZYZNA")</f>
        <v>0</v>
      </c>
      <c r="C16" s="17" t="s">
        <v>20</v>
      </c>
      <c r="D16" s="114">
        <f>COUNTIF(F51:F58,"MĘŻCZYZNA")</f>
        <v>0</v>
      </c>
      <c r="E16" s="19" t="s">
        <v>20</v>
      </c>
      <c r="F16" s="44">
        <f>SUM(B16+D16)</f>
        <v>0</v>
      </c>
      <c r="G16" s="154"/>
      <c r="H16" s="155"/>
    </row>
    <row r="17" spans="1:14" s="13" customFormat="1" ht="21" customHeight="1" thickBot="1" x14ac:dyDescent="0.3">
      <c r="A17" s="20" t="s">
        <v>21</v>
      </c>
      <c r="B17" s="51">
        <f>COUNTIF(D24:D46,"KOBIETA")</f>
        <v>0</v>
      </c>
      <c r="C17" s="20" t="s">
        <v>21</v>
      </c>
      <c r="D17" s="115">
        <f>COUNTIF(F51:F58,"KOBIETA")</f>
        <v>0</v>
      </c>
      <c r="E17" s="22" t="s">
        <v>21</v>
      </c>
      <c r="F17" s="45">
        <f>SUM(B17+D17)</f>
        <v>0</v>
      </c>
      <c r="G17" s="284" t="s">
        <v>106</v>
      </c>
      <c r="H17" s="291"/>
    </row>
    <row r="18" spans="1:14" s="13" customFormat="1" ht="21" customHeight="1" thickBot="1" x14ac:dyDescent="0.3">
      <c r="A18" s="23" t="s">
        <v>22</v>
      </c>
      <c r="B18" s="42">
        <f>SUM(B16:B17)</f>
        <v>0</v>
      </c>
      <c r="C18" s="23" t="s">
        <v>22</v>
      </c>
      <c r="D18" s="116">
        <f>SUM(D16:D17)</f>
        <v>0</v>
      </c>
      <c r="E18" s="25" t="s">
        <v>22</v>
      </c>
      <c r="F18" s="26">
        <f>SUM(B18+D18)</f>
        <v>0</v>
      </c>
      <c r="G18" s="149"/>
      <c r="H18" s="150"/>
    </row>
    <row r="19" spans="1:14" s="13" customFormat="1" ht="14.1" customHeight="1" x14ac:dyDescent="0.25">
      <c r="A19" s="10"/>
      <c r="B19" s="11"/>
      <c r="C19" s="11"/>
      <c r="D19" s="11"/>
      <c r="E19" s="11"/>
      <c r="F19" s="11"/>
      <c r="G19" s="98"/>
      <c r="H19" s="101"/>
    </row>
    <row r="20" spans="1:14" s="9" customFormat="1" ht="21.75" customHeight="1" x14ac:dyDescent="0.2">
      <c r="A20" s="162" t="s">
        <v>96</v>
      </c>
      <c r="B20" s="163"/>
      <c r="C20" s="163"/>
      <c r="D20" s="163"/>
      <c r="E20" s="163"/>
      <c r="F20" s="163"/>
      <c r="G20" s="163"/>
      <c r="H20" s="163"/>
    </row>
    <row r="21" spans="1:14" s="13" customFormat="1" ht="9.9499999999999993" customHeight="1" x14ac:dyDescent="0.25">
      <c r="A21" s="182"/>
      <c r="B21" s="183"/>
      <c r="C21" s="183"/>
      <c r="D21" s="183"/>
      <c r="E21" s="183"/>
      <c r="F21" s="183"/>
      <c r="G21" s="183"/>
      <c r="H21" s="184"/>
    </row>
    <row r="22" spans="1:14" s="9" customFormat="1" ht="21.75" customHeight="1" thickBot="1" x14ac:dyDescent="0.25">
      <c r="A22" s="190" t="s">
        <v>28</v>
      </c>
      <c r="B22" s="191"/>
      <c r="C22" s="191"/>
      <c r="D22" s="191"/>
      <c r="E22" s="191"/>
      <c r="F22" s="191"/>
      <c r="G22" s="191"/>
      <c r="H22" s="192"/>
    </row>
    <row r="23" spans="1:14" s="13" customFormat="1" ht="30" customHeight="1" x14ac:dyDescent="0.25">
      <c r="A23" s="30" t="s">
        <v>32</v>
      </c>
      <c r="B23" s="31" t="s">
        <v>31</v>
      </c>
      <c r="C23" s="31" t="s">
        <v>29</v>
      </c>
      <c r="D23" s="111" t="s">
        <v>86</v>
      </c>
      <c r="E23" s="33" t="s">
        <v>89</v>
      </c>
      <c r="F23" s="32" t="s">
        <v>30</v>
      </c>
      <c r="G23" s="32" t="s">
        <v>82</v>
      </c>
      <c r="H23" s="41" t="s">
        <v>90</v>
      </c>
      <c r="I23" s="75" t="s">
        <v>4</v>
      </c>
      <c r="J23" s="75" t="s">
        <v>3</v>
      </c>
      <c r="K23" s="75" t="s">
        <v>33</v>
      </c>
      <c r="L23" s="75" t="s">
        <v>0</v>
      </c>
      <c r="M23" s="75" t="s">
        <v>1</v>
      </c>
      <c r="N23" s="75" t="s">
        <v>2</v>
      </c>
    </row>
    <row r="24" spans="1:14" s="13" customFormat="1" ht="27.75" customHeight="1" x14ac:dyDescent="0.25">
      <c r="A24" s="69"/>
      <c r="B24" s="70"/>
      <c r="C24" s="67"/>
      <c r="D24" s="62"/>
      <c r="E24" s="63"/>
      <c r="F24" s="87"/>
      <c r="G24" s="102"/>
      <c r="H24" s="68"/>
      <c r="I24" s="34" t="s">
        <v>23</v>
      </c>
      <c r="J24" s="34" t="s">
        <v>25</v>
      </c>
      <c r="K24" s="34" t="s">
        <v>34</v>
      </c>
      <c r="L24" s="66" t="b">
        <f>IF(OR(ISBLANK(A24),ISBLANK(B24)),FALSE,TRUE)</f>
        <v>0</v>
      </c>
      <c r="M24" s="13" t="b">
        <f>IF(OR(ISBLANK(C24),ISBLANK(D24),ISBLANK(F24),ISBLANK(H24),ISBLANK(E24),ISBLANK(G24)),FALSE,TRUE)</f>
        <v>0</v>
      </c>
      <c r="N24" s="13" t="b">
        <f>IF(L24=TRUE,IF(M24=FALSE,TRUE,FALSE),FALSE)</f>
        <v>0</v>
      </c>
    </row>
    <row r="25" spans="1:14" s="13" customFormat="1" ht="27.75" customHeight="1" x14ac:dyDescent="0.25">
      <c r="A25" s="69"/>
      <c r="B25" s="70"/>
      <c r="C25" s="67"/>
      <c r="D25" s="62"/>
      <c r="E25" s="63"/>
      <c r="F25" s="87"/>
      <c r="G25" s="102"/>
      <c r="H25" s="68"/>
      <c r="I25" s="34" t="s">
        <v>24</v>
      </c>
      <c r="J25" s="34" t="s">
        <v>26</v>
      </c>
      <c r="K25" s="34" t="s">
        <v>27</v>
      </c>
      <c r="L25" s="66" t="b">
        <f t="shared" ref="L25:L46" si="0">IF(OR(ISBLANK(A25),ISBLANK(B25)),FALSE,TRUE)</f>
        <v>0</v>
      </c>
      <c r="M25" s="13" t="b">
        <f t="shared" ref="M25:M46" si="1">IF(OR(ISBLANK(C25),ISBLANK(D25),ISBLANK(F25),ISBLANK(H25),ISBLANK(E25),ISBLANK(G25)),FALSE,TRUE)</f>
        <v>0</v>
      </c>
      <c r="N25" s="13" t="b">
        <f t="shared" ref="N25:N46" si="2">IF(L25=TRUE,IF(M25=FALSE,TRUE,FALSE),FALSE)</f>
        <v>0</v>
      </c>
    </row>
    <row r="26" spans="1:14" s="13" customFormat="1" ht="27.75" customHeight="1" x14ac:dyDescent="0.25">
      <c r="A26" s="69"/>
      <c r="B26" s="70"/>
      <c r="C26" s="67"/>
      <c r="D26" s="62"/>
      <c r="E26" s="63"/>
      <c r="F26" s="87"/>
      <c r="G26" s="102"/>
      <c r="H26" s="68"/>
      <c r="I26" s="34"/>
      <c r="J26" s="34" t="s">
        <v>27</v>
      </c>
      <c r="K26" s="34"/>
      <c r="L26" s="66" t="b">
        <f t="shared" si="0"/>
        <v>0</v>
      </c>
      <c r="M26" s="13" t="b">
        <f t="shared" si="1"/>
        <v>0</v>
      </c>
      <c r="N26" s="13" t="b">
        <f t="shared" si="2"/>
        <v>0</v>
      </c>
    </row>
    <row r="27" spans="1:14" s="13" customFormat="1" ht="27.75" customHeight="1" x14ac:dyDescent="0.25">
      <c r="A27" s="69"/>
      <c r="B27" s="70"/>
      <c r="C27" s="67"/>
      <c r="D27" s="62"/>
      <c r="E27" s="63"/>
      <c r="F27" s="87"/>
      <c r="G27" s="102"/>
      <c r="H27" s="68"/>
      <c r="I27" s="34"/>
      <c r="J27" s="34"/>
      <c r="K27" s="34"/>
      <c r="L27" s="66" t="b">
        <f t="shared" si="0"/>
        <v>0</v>
      </c>
      <c r="M27" s="13" t="b">
        <f t="shared" si="1"/>
        <v>0</v>
      </c>
      <c r="N27" s="13" t="b">
        <f t="shared" si="2"/>
        <v>0</v>
      </c>
    </row>
    <row r="28" spans="1:14" s="13" customFormat="1" ht="27.75" customHeight="1" x14ac:dyDescent="0.25">
      <c r="A28" s="69"/>
      <c r="B28" s="70"/>
      <c r="C28" s="67"/>
      <c r="D28" s="62"/>
      <c r="E28" s="63"/>
      <c r="F28" s="87"/>
      <c r="G28" s="102"/>
      <c r="H28" s="68"/>
      <c r="I28" s="34"/>
      <c r="J28" s="34"/>
      <c r="K28" s="34"/>
      <c r="L28" s="66" t="b">
        <f t="shared" si="0"/>
        <v>0</v>
      </c>
      <c r="M28" s="13" t="b">
        <f t="shared" si="1"/>
        <v>0</v>
      </c>
      <c r="N28" s="13" t="b">
        <f t="shared" si="2"/>
        <v>0</v>
      </c>
    </row>
    <row r="29" spans="1:14" s="13" customFormat="1" ht="27.75" customHeight="1" x14ac:dyDescent="0.25">
      <c r="A29" s="69"/>
      <c r="B29" s="70"/>
      <c r="C29" s="67"/>
      <c r="D29" s="62"/>
      <c r="E29" s="63"/>
      <c r="F29" s="87"/>
      <c r="G29" s="102"/>
      <c r="H29" s="68"/>
      <c r="I29" s="34"/>
      <c r="J29" s="34"/>
      <c r="K29" s="34"/>
      <c r="L29" s="66" t="b">
        <f t="shared" si="0"/>
        <v>0</v>
      </c>
      <c r="M29" s="13" t="b">
        <f t="shared" si="1"/>
        <v>0</v>
      </c>
      <c r="N29" s="13" t="b">
        <f t="shared" si="2"/>
        <v>0</v>
      </c>
    </row>
    <row r="30" spans="1:14" s="13" customFormat="1" ht="27.75" customHeight="1" x14ac:dyDescent="0.25">
      <c r="A30" s="69"/>
      <c r="B30" s="70"/>
      <c r="C30" s="67"/>
      <c r="D30" s="62"/>
      <c r="E30" s="63"/>
      <c r="F30" s="87"/>
      <c r="G30" s="102"/>
      <c r="H30" s="68"/>
      <c r="I30" s="34"/>
      <c r="J30" s="34"/>
      <c r="K30" s="34"/>
      <c r="L30" s="66" t="b">
        <f t="shared" si="0"/>
        <v>0</v>
      </c>
      <c r="M30" s="13" t="b">
        <f t="shared" si="1"/>
        <v>0</v>
      </c>
      <c r="N30" s="13" t="b">
        <f t="shared" si="2"/>
        <v>0</v>
      </c>
    </row>
    <row r="31" spans="1:14" s="13" customFormat="1" ht="27.75" customHeight="1" x14ac:dyDescent="0.25">
      <c r="A31" s="69"/>
      <c r="B31" s="70"/>
      <c r="C31" s="67"/>
      <c r="D31" s="62"/>
      <c r="E31" s="63"/>
      <c r="F31" s="87"/>
      <c r="G31" s="102"/>
      <c r="H31" s="68"/>
      <c r="I31" s="34"/>
      <c r="J31" s="34"/>
      <c r="K31" s="34"/>
      <c r="L31" s="66" t="b">
        <f t="shared" si="0"/>
        <v>0</v>
      </c>
      <c r="M31" s="13" t="b">
        <f t="shared" si="1"/>
        <v>0</v>
      </c>
      <c r="N31" s="13" t="b">
        <f t="shared" si="2"/>
        <v>0</v>
      </c>
    </row>
    <row r="32" spans="1:14" s="13" customFormat="1" ht="27.75" customHeight="1" x14ac:dyDescent="0.25">
      <c r="A32" s="69"/>
      <c r="B32" s="70"/>
      <c r="C32" s="67"/>
      <c r="D32" s="62"/>
      <c r="E32" s="63"/>
      <c r="F32" s="87"/>
      <c r="G32" s="102"/>
      <c r="H32" s="68"/>
      <c r="I32" s="34"/>
      <c r="J32" s="34"/>
      <c r="K32" s="34"/>
      <c r="L32" s="66" t="b">
        <f t="shared" si="0"/>
        <v>0</v>
      </c>
      <c r="M32" s="13" t="b">
        <f t="shared" si="1"/>
        <v>0</v>
      </c>
      <c r="N32" s="13" t="b">
        <f t="shared" si="2"/>
        <v>0</v>
      </c>
    </row>
    <row r="33" spans="1:14" s="13" customFormat="1" ht="27.75" customHeight="1" x14ac:dyDescent="0.25">
      <c r="A33" s="69"/>
      <c r="B33" s="70"/>
      <c r="C33" s="67"/>
      <c r="D33" s="62"/>
      <c r="E33" s="63"/>
      <c r="F33" s="87"/>
      <c r="G33" s="102"/>
      <c r="H33" s="68"/>
      <c r="I33" s="35"/>
      <c r="J33" s="35"/>
      <c r="K33" s="35"/>
      <c r="L33" s="66" t="b">
        <f t="shared" si="0"/>
        <v>0</v>
      </c>
      <c r="M33" s="13" t="b">
        <f t="shared" si="1"/>
        <v>0</v>
      </c>
      <c r="N33" s="13" t="b">
        <f t="shared" si="2"/>
        <v>0</v>
      </c>
    </row>
    <row r="34" spans="1:14" s="13" customFormat="1" ht="27.75" customHeight="1" x14ac:dyDescent="0.25">
      <c r="A34" s="69"/>
      <c r="B34" s="70"/>
      <c r="C34" s="67"/>
      <c r="D34" s="62"/>
      <c r="E34" s="63"/>
      <c r="F34" s="87"/>
      <c r="G34" s="102"/>
      <c r="H34" s="68"/>
      <c r="I34" s="35"/>
      <c r="J34" s="35"/>
      <c r="K34" s="35"/>
      <c r="L34" s="66" t="b">
        <f t="shared" si="0"/>
        <v>0</v>
      </c>
      <c r="M34" s="13" t="b">
        <f t="shared" si="1"/>
        <v>0</v>
      </c>
      <c r="N34" s="13" t="b">
        <f t="shared" si="2"/>
        <v>0</v>
      </c>
    </row>
    <row r="35" spans="1:14" s="13" customFormat="1" ht="27.75" customHeight="1" x14ac:dyDescent="0.25">
      <c r="A35" s="69"/>
      <c r="B35" s="70"/>
      <c r="C35" s="67"/>
      <c r="D35" s="62"/>
      <c r="E35" s="63"/>
      <c r="F35" s="87"/>
      <c r="G35" s="102"/>
      <c r="H35" s="68"/>
      <c r="L35" s="66" t="b">
        <f t="shared" si="0"/>
        <v>0</v>
      </c>
      <c r="M35" s="13" t="b">
        <f t="shared" si="1"/>
        <v>0</v>
      </c>
      <c r="N35" s="13" t="b">
        <f t="shared" si="2"/>
        <v>0</v>
      </c>
    </row>
    <row r="36" spans="1:14" s="13" customFormat="1" ht="27.75" customHeight="1" x14ac:dyDescent="0.25">
      <c r="A36" s="69"/>
      <c r="B36" s="70"/>
      <c r="C36" s="67"/>
      <c r="D36" s="62"/>
      <c r="E36" s="63"/>
      <c r="F36" s="87"/>
      <c r="G36" s="102"/>
      <c r="H36" s="68"/>
      <c r="L36" s="66" t="b">
        <f t="shared" si="0"/>
        <v>0</v>
      </c>
      <c r="M36" s="13" t="b">
        <f t="shared" si="1"/>
        <v>0</v>
      </c>
      <c r="N36" s="13" t="b">
        <f t="shared" si="2"/>
        <v>0</v>
      </c>
    </row>
    <row r="37" spans="1:14" s="13" customFormat="1" ht="27.75" customHeight="1" x14ac:dyDescent="0.25">
      <c r="A37" s="69"/>
      <c r="B37" s="70"/>
      <c r="C37" s="67"/>
      <c r="D37" s="62"/>
      <c r="E37" s="63"/>
      <c r="F37" s="87"/>
      <c r="G37" s="102"/>
      <c r="H37" s="68"/>
      <c r="I37" s="46" t="s">
        <v>83</v>
      </c>
      <c r="L37" s="66" t="b">
        <f t="shared" si="0"/>
        <v>0</v>
      </c>
      <c r="M37" s="13" t="b">
        <f t="shared" si="1"/>
        <v>0</v>
      </c>
      <c r="N37" s="13" t="b">
        <f t="shared" si="2"/>
        <v>0</v>
      </c>
    </row>
    <row r="38" spans="1:14" s="13" customFormat="1" ht="27.75" customHeight="1" x14ac:dyDescent="0.25">
      <c r="A38" s="69"/>
      <c r="B38" s="70"/>
      <c r="C38" s="67"/>
      <c r="D38" s="62"/>
      <c r="E38" s="63"/>
      <c r="F38" s="87"/>
      <c r="G38" s="102"/>
      <c r="H38" s="68"/>
      <c r="I38" s="46" t="s">
        <v>84</v>
      </c>
      <c r="L38" s="66" t="b">
        <f t="shared" si="0"/>
        <v>0</v>
      </c>
      <c r="M38" s="13" t="b">
        <f t="shared" si="1"/>
        <v>0</v>
      </c>
      <c r="N38" s="13" t="b">
        <f t="shared" si="2"/>
        <v>0</v>
      </c>
    </row>
    <row r="39" spans="1:14" s="13" customFormat="1" ht="27.75" customHeight="1" x14ac:dyDescent="0.25">
      <c r="A39" s="69"/>
      <c r="B39" s="70"/>
      <c r="C39" s="67"/>
      <c r="D39" s="62"/>
      <c r="E39" s="63"/>
      <c r="F39" s="87"/>
      <c r="G39" s="102"/>
      <c r="H39" s="68"/>
      <c r="I39" s="46" t="s">
        <v>85</v>
      </c>
      <c r="L39" s="66" t="b">
        <f t="shared" si="0"/>
        <v>0</v>
      </c>
      <c r="M39" s="13" t="b">
        <f t="shared" si="1"/>
        <v>0</v>
      </c>
      <c r="N39" s="13" t="b">
        <f t="shared" si="2"/>
        <v>0</v>
      </c>
    </row>
    <row r="40" spans="1:14" s="13" customFormat="1" ht="27.75" customHeight="1" x14ac:dyDescent="0.25">
      <c r="A40" s="69"/>
      <c r="B40" s="70"/>
      <c r="C40" s="67"/>
      <c r="D40" s="62"/>
      <c r="E40" s="63"/>
      <c r="F40" s="87"/>
      <c r="G40" s="102"/>
      <c r="H40" s="68"/>
      <c r="I40" s="46" t="s">
        <v>88</v>
      </c>
      <c r="L40" s="66" t="b">
        <f t="shared" si="0"/>
        <v>0</v>
      </c>
      <c r="M40" s="13" t="b">
        <f t="shared" si="1"/>
        <v>0</v>
      </c>
      <c r="N40" s="13" t="b">
        <f t="shared" si="2"/>
        <v>0</v>
      </c>
    </row>
    <row r="41" spans="1:14" s="13" customFormat="1" ht="27.75" customHeight="1" x14ac:dyDescent="0.25">
      <c r="A41" s="69"/>
      <c r="B41" s="70"/>
      <c r="C41" s="67"/>
      <c r="D41" s="62"/>
      <c r="E41" s="63"/>
      <c r="F41" s="87"/>
      <c r="G41" s="102"/>
      <c r="H41" s="68"/>
      <c r="L41" s="66" t="b">
        <f t="shared" si="0"/>
        <v>0</v>
      </c>
      <c r="M41" s="13" t="b">
        <f t="shared" si="1"/>
        <v>0</v>
      </c>
      <c r="N41" s="13" t="b">
        <f t="shared" si="2"/>
        <v>0</v>
      </c>
    </row>
    <row r="42" spans="1:14" s="13" customFormat="1" ht="27.75" customHeight="1" x14ac:dyDescent="0.25">
      <c r="A42" s="69"/>
      <c r="B42" s="70"/>
      <c r="C42" s="67"/>
      <c r="D42" s="62"/>
      <c r="E42" s="63"/>
      <c r="F42" s="87"/>
      <c r="G42" s="102"/>
      <c r="H42" s="68"/>
      <c r="L42" s="66" t="b">
        <f t="shared" si="0"/>
        <v>0</v>
      </c>
      <c r="M42" s="13" t="b">
        <f t="shared" si="1"/>
        <v>0</v>
      </c>
      <c r="N42" s="13" t="b">
        <f t="shared" si="2"/>
        <v>0</v>
      </c>
    </row>
    <row r="43" spans="1:14" s="13" customFormat="1" ht="27.75" customHeight="1" x14ac:dyDescent="0.25">
      <c r="A43" s="69"/>
      <c r="B43" s="70"/>
      <c r="C43" s="67"/>
      <c r="D43" s="62"/>
      <c r="E43" s="63"/>
      <c r="F43" s="87"/>
      <c r="G43" s="102"/>
      <c r="H43" s="68"/>
      <c r="L43" s="66" t="b">
        <f t="shared" si="0"/>
        <v>0</v>
      </c>
      <c r="M43" s="13" t="b">
        <f t="shared" si="1"/>
        <v>0</v>
      </c>
      <c r="N43" s="13" t="b">
        <f t="shared" si="2"/>
        <v>0</v>
      </c>
    </row>
    <row r="44" spans="1:14" s="13" customFormat="1" ht="27.75" customHeight="1" x14ac:dyDescent="0.25">
      <c r="A44" s="69"/>
      <c r="B44" s="70"/>
      <c r="C44" s="67"/>
      <c r="D44" s="62"/>
      <c r="E44" s="63"/>
      <c r="F44" s="87"/>
      <c r="G44" s="102"/>
      <c r="H44" s="68"/>
      <c r="L44" s="66" t="b">
        <f t="shared" si="0"/>
        <v>0</v>
      </c>
      <c r="M44" s="13" t="b">
        <f t="shared" si="1"/>
        <v>0</v>
      </c>
      <c r="N44" s="13" t="b">
        <f t="shared" si="2"/>
        <v>0</v>
      </c>
    </row>
    <row r="45" spans="1:14" s="13" customFormat="1" ht="27.75" customHeight="1" x14ac:dyDescent="0.25">
      <c r="A45" s="69"/>
      <c r="B45" s="70"/>
      <c r="C45" s="67"/>
      <c r="D45" s="62"/>
      <c r="E45" s="63"/>
      <c r="F45" s="87"/>
      <c r="G45" s="102"/>
      <c r="H45" s="68"/>
      <c r="I45" s="34"/>
      <c r="J45" s="34"/>
      <c r="K45" s="34"/>
      <c r="L45" s="66" t="b">
        <f t="shared" si="0"/>
        <v>0</v>
      </c>
      <c r="M45" s="13" t="b">
        <f t="shared" si="1"/>
        <v>0</v>
      </c>
      <c r="N45" s="13" t="b">
        <f t="shared" si="2"/>
        <v>0</v>
      </c>
    </row>
    <row r="46" spans="1:14" s="13" customFormat="1" ht="27.75" customHeight="1" thickBot="1" x14ac:dyDescent="0.3">
      <c r="A46" s="69"/>
      <c r="B46" s="70"/>
      <c r="C46" s="67"/>
      <c r="D46" s="62"/>
      <c r="E46" s="63"/>
      <c r="F46" s="87"/>
      <c r="G46" s="102"/>
      <c r="H46" s="68"/>
      <c r="I46" s="34"/>
      <c r="J46" s="34"/>
      <c r="K46" s="34"/>
      <c r="L46" s="66" t="b">
        <f t="shared" si="0"/>
        <v>0</v>
      </c>
      <c r="M46" s="13" t="b">
        <f t="shared" si="1"/>
        <v>0</v>
      </c>
      <c r="N46" s="13" t="b">
        <f t="shared" si="2"/>
        <v>0</v>
      </c>
    </row>
    <row r="47" spans="1:14" s="13" customFormat="1" ht="27" customHeight="1" x14ac:dyDescent="0.35">
      <c r="A47" s="143" t="str">
        <f>IF(N47&gt;0,"PROSZĘ WYPEŁNIĆ WSZYSTKIE POLA!","")</f>
        <v/>
      </c>
      <c r="B47" s="144"/>
      <c r="C47" s="144"/>
      <c r="D47" s="144"/>
      <c r="E47" s="144"/>
      <c r="F47" s="144"/>
      <c r="G47" s="144"/>
      <c r="H47" s="145"/>
      <c r="N47" s="13">
        <f>COUNTIF(N24:N46,TRUE)</f>
        <v>0</v>
      </c>
    </row>
    <row r="48" spans="1:14" s="13" customFormat="1" ht="27.75" customHeight="1" x14ac:dyDescent="0.25">
      <c r="A48" s="162" t="s">
        <v>69</v>
      </c>
      <c r="B48" s="163"/>
      <c r="C48" s="163"/>
      <c r="D48" s="163"/>
      <c r="E48" s="163"/>
      <c r="F48" s="163"/>
      <c r="G48" s="163"/>
      <c r="H48" s="164"/>
    </row>
    <row r="49" spans="1:14" s="13" customFormat="1" ht="9.9499999999999993" customHeight="1" thickBot="1" x14ac:dyDescent="0.3">
      <c r="A49" s="2"/>
      <c r="B49" s="3"/>
      <c r="C49" s="3"/>
      <c r="D49" s="3"/>
      <c r="E49" s="3"/>
      <c r="F49" s="128"/>
      <c r="G49" s="3"/>
      <c r="H49" s="4"/>
    </row>
    <row r="50" spans="1:14" s="13" customFormat="1" ht="27.75" customHeight="1" thickBot="1" x14ac:dyDescent="0.3">
      <c r="A50" s="193" t="s">
        <v>32</v>
      </c>
      <c r="B50" s="148"/>
      <c r="C50" s="146" t="s">
        <v>31</v>
      </c>
      <c r="D50" s="147"/>
      <c r="E50" s="148"/>
      <c r="F50" s="117" t="s">
        <v>36</v>
      </c>
      <c r="G50" s="106" t="s">
        <v>87</v>
      </c>
      <c r="H50" s="122" t="s">
        <v>95</v>
      </c>
    </row>
    <row r="51" spans="1:14" s="13" customFormat="1" ht="27.75" customHeight="1" x14ac:dyDescent="0.25">
      <c r="A51" s="137"/>
      <c r="B51" s="138"/>
      <c r="C51" s="141"/>
      <c r="D51" s="142"/>
      <c r="E51" s="138"/>
      <c r="F51" s="105"/>
      <c r="G51" s="105"/>
      <c r="H51" s="123"/>
      <c r="L51" s="66" t="b">
        <f>IF(OR(ISBLANK(A51),ISBLANK(B51)),FALSE,TRUE)</f>
        <v>0</v>
      </c>
      <c r="M51" s="13" t="b">
        <f>IF(OR(ISBLANK(C51),ISBLANK(D51),ISBLANK(F51),ISBLANK(H51),ISBLANK(E51),ISBLANK(G51)),FALSE,TRUE)</f>
        <v>0</v>
      </c>
      <c r="N51" s="13" t="b">
        <f>IF(L51=TRUE,IF(M51=FALSE,TRUE,FALSE),FALSE)</f>
        <v>0</v>
      </c>
    </row>
    <row r="52" spans="1:14" s="13" customFormat="1" ht="27.75" customHeight="1" x14ac:dyDescent="0.25">
      <c r="A52" s="135"/>
      <c r="B52" s="136"/>
      <c r="C52" s="139"/>
      <c r="D52" s="140"/>
      <c r="E52" s="136"/>
      <c r="F52" s="105"/>
      <c r="G52" s="105"/>
      <c r="H52" s="124"/>
      <c r="L52" s="66" t="b">
        <f t="shared" ref="L52:L58" si="3">IF(OR(ISBLANK(A52),ISBLANK(B52)),FALSE,TRUE)</f>
        <v>0</v>
      </c>
      <c r="M52" s="13" t="b">
        <f t="shared" ref="M52:M58" si="4">IF(OR(ISBLANK(C52),ISBLANK(D52),ISBLANK(F52),ISBLANK(H52),ISBLANK(E52),ISBLANK(G52)),FALSE,TRUE)</f>
        <v>0</v>
      </c>
      <c r="N52" s="13" t="b">
        <f t="shared" ref="N52:N58" si="5">IF(L52=TRUE,IF(M52=FALSE,TRUE,FALSE),FALSE)</f>
        <v>0</v>
      </c>
    </row>
    <row r="53" spans="1:14" s="13" customFormat="1" ht="27.75" customHeight="1" x14ac:dyDescent="0.25">
      <c r="A53" s="71"/>
      <c r="B53" s="72"/>
      <c r="C53" s="139"/>
      <c r="D53" s="140"/>
      <c r="E53" s="136"/>
      <c r="F53" s="105"/>
      <c r="G53" s="105"/>
      <c r="H53" s="124"/>
      <c r="L53" s="66" t="b">
        <f t="shared" si="3"/>
        <v>0</v>
      </c>
      <c r="M53" s="13" t="b">
        <f t="shared" si="4"/>
        <v>0</v>
      </c>
      <c r="N53" s="13" t="b">
        <f t="shared" si="5"/>
        <v>0</v>
      </c>
    </row>
    <row r="54" spans="1:14" s="13" customFormat="1" ht="27.75" customHeight="1" x14ac:dyDescent="0.25">
      <c r="A54" s="135"/>
      <c r="B54" s="136"/>
      <c r="C54" s="139"/>
      <c r="D54" s="140"/>
      <c r="E54" s="136"/>
      <c r="F54" s="105"/>
      <c r="G54" s="105"/>
      <c r="H54" s="124"/>
      <c r="L54" s="66" t="b">
        <f t="shared" si="3"/>
        <v>0</v>
      </c>
      <c r="M54" s="13" t="b">
        <f t="shared" si="4"/>
        <v>0</v>
      </c>
      <c r="N54" s="13" t="b">
        <f t="shared" si="5"/>
        <v>0</v>
      </c>
    </row>
    <row r="55" spans="1:14" s="13" customFormat="1" ht="27.75" customHeight="1" x14ac:dyDescent="0.25">
      <c r="A55" s="135"/>
      <c r="B55" s="136"/>
      <c r="C55" s="139"/>
      <c r="D55" s="140"/>
      <c r="E55" s="136"/>
      <c r="F55" s="105"/>
      <c r="G55" s="105"/>
      <c r="H55" s="124"/>
      <c r="L55" s="66" t="b">
        <f t="shared" si="3"/>
        <v>0</v>
      </c>
      <c r="M55" s="13" t="b">
        <f t="shared" si="4"/>
        <v>0</v>
      </c>
      <c r="N55" s="13" t="b">
        <f t="shared" si="5"/>
        <v>0</v>
      </c>
    </row>
    <row r="56" spans="1:14" s="13" customFormat="1" ht="27.75" customHeight="1" x14ac:dyDescent="0.25">
      <c r="A56" s="135"/>
      <c r="B56" s="136"/>
      <c r="C56" s="139"/>
      <c r="D56" s="140"/>
      <c r="E56" s="136"/>
      <c r="F56" s="105"/>
      <c r="G56" s="105"/>
      <c r="H56" s="124"/>
      <c r="L56" s="66" t="b">
        <f t="shared" si="3"/>
        <v>0</v>
      </c>
      <c r="M56" s="13" t="b">
        <f t="shared" si="4"/>
        <v>0</v>
      </c>
      <c r="N56" s="13" t="b">
        <f t="shared" si="5"/>
        <v>0</v>
      </c>
    </row>
    <row r="57" spans="1:14" s="13" customFormat="1" ht="27.75" customHeight="1" x14ac:dyDescent="0.25">
      <c r="A57" s="71"/>
      <c r="B57" s="72"/>
      <c r="C57" s="139"/>
      <c r="D57" s="140"/>
      <c r="E57" s="136"/>
      <c r="F57" s="105"/>
      <c r="G57" s="105"/>
      <c r="H57" s="124"/>
      <c r="L57" s="66" t="b">
        <f t="shared" si="3"/>
        <v>0</v>
      </c>
      <c r="M57" s="13" t="b">
        <f t="shared" si="4"/>
        <v>0</v>
      </c>
      <c r="N57" s="13" t="b">
        <f t="shared" si="5"/>
        <v>0</v>
      </c>
    </row>
    <row r="58" spans="1:14" s="13" customFormat="1" ht="27.75" customHeight="1" x14ac:dyDescent="0.25">
      <c r="A58" s="135"/>
      <c r="B58" s="136"/>
      <c r="C58" s="139"/>
      <c r="D58" s="140"/>
      <c r="E58" s="136"/>
      <c r="F58" s="105"/>
      <c r="G58" s="105"/>
      <c r="H58" s="124"/>
      <c r="L58" s="66" t="b">
        <f t="shared" si="3"/>
        <v>0</v>
      </c>
      <c r="M58" s="13" t="b">
        <f t="shared" si="4"/>
        <v>0</v>
      </c>
      <c r="N58" s="13" t="b">
        <f t="shared" si="5"/>
        <v>0</v>
      </c>
    </row>
    <row r="59" spans="1:14" s="13" customFormat="1" ht="27" customHeight="1" thickBot="1" x14ac:dyDescent="0.4">
      <c r="A59" s="129" t="str">
        <f>IF(N59&gt;0,"PROSZĘ WYPEŁNIĆ WSZYSTKIE POLA!","")</f>
        <v/>
      </c>
      <c r="B59" s="130"/>
      <c r="C59" s="130"/>
      <c r="D59" s="130"/>
      <c r="E59" s="130"/>
      <c r="F59" s="130"/>
      <c r="G59" s="130"/>
      <c r="H59" s="131"/>
      <c r="N59" s="13">
        <f>COUNTIF(N51:N58,TRUE)</f>
        <v>0</v>
      </c>
    </row>
    <row r="60" spans="1:14" s="13" customFormat="1" ht="20.100000000000001" customHeight="1" x14ac:dyDescent="0.35">
      <c r="A60" s="185" t="s">
        <v>94</v>
      </c>
      <c r="B60" s="186"/>
      <c r="C60" s="186"/>
      <c r="D60" s="186"/>
      <c r="E60" s="186"/>
      <c r="F60" s="186"/>
      <c r="G60" s="186"/>
      <c r="H60" s="187"/>
    </row>
    <row r="61" spans="1:14" s="13" customFormat="1" ht="19.5" customHeight="1" thickBot="1" x14ac:dyDescent="0.3">
      <c r="A61" s="169" t="s">
        <v>101</v>
      </c>
      <c r="B61" s="170"/>
      <c r="C61" s="170"/>
      <c r="D61" s="170"/>
      <c r="E61" s="170"/>
      <c r="F61" s="170"/>
      <c r="G61" s="170"/>
      <c r="H61" s="170"/>
      <c r="I61" s="171"/>
    </row>
    <row r="62" spans="1:14" s="13" customFormat="1" ht="27.75" customHeight="1" x14ac:dyDescent="0.25">
      <c r="A62" s="5"/>
      <c r="B62" s="5"/>
      <c r="C62" s="5"/>
      <c r="D62" s="5"/>
      <c r="E62" s="5"/>
      <c r="F62" s="5"/>
      <c r="G62" s="5"/>
      <c r="H62" s="125"/>
    </row>
    <row r="63" spans="1:14" s="13" customFormat="1" ht="27.75" customHeight="1" x14ac:dyDescent="0.25">
      <c r="A63" s="5"/>
      <c r="B63" s="5"/>
      <c r="C63" s="5"/>
      <c r="D63" s="5"/>
      <c r="E63" s="5"/>
      <c r="F63" s="5"/>
      <c r="G63" s="5"/>
      <c r="H63" s="125"/>
    </row>
    <row r="64" spans="1:14" s="13" customFormat="1" ht="27.75" customHeight="1" x14ac:dyDescent="0.25">
      <c r="A64" s="5"/>
      <c r="B64" s="5"/>
      <c r="C64" s="5"/>
      <c r="D64" s="5"/>
      <c r="E64" s="5"/>
      <c r="F64" s="5"/>
      <c r="G64" s="5"/>
      <c r="H64" s="125"/>
    </row>
    <row r="65" spans="1:8" s="13" customFormat="1" ht="27.75" customHeight="1" x14ac:dyDescent="0.25">
      <c r="A65" s="5"/>
      <c r="B65" s="5"/>
      <c r="C65" s="5"/>
      <c r="D65" s="5"/>
      <c r="E65" s="5"/>
      <c r="F65" s="5"/>
      <c r="G65" s="5"/>
      <c r="H65" s="125"/>
    </row>
    <row r="66" spans="1:8" s="13" customFormat="1" ht="27.75" customHeight="1" x14ac:dyDescent="0.25">
      <c r="A66" s="5"/>
      <c r="B66" s="5"/>
      <c r="C66" s="5"/>
      <c r="D66" s="5"/>
      <c r="E66" s="5"/>
      <c r="F66" s="5"/>
      <c r="G66" s="5"/>
      <c r="H66" s="125"/>
    </row>
    <row r="67" spans="1:8" s="13" customFormat="1" ht="27.75" customHeight="1" x14ac:dyDescent="0.25">
      <c r="A67" s="5"/>
      <c r="B67" s="5"/>
      <c r="C67" s="5"/>
      <c r="D67" s="5"/>
      <c r="E67" s="5"/>
      <c r="F67" s="5"/>
      <c r="G67" s="5"/>
      <c r="H67" s="125"/>
    </row>
    <row r="68" spans="1:8" s="13" customFormat="1" ht="27.75" customHeight="1" x14ac:dyDescent="0.25">
      <c r="A68" s="5"/>
      <c r="B68" s="5"/>
      <c r="C68" s="5"/>
      <c r="D68" s="5"/>
      <c r="E68" s="5"/>
      <c r="F68" s="5"/>
      <c r="G68" s="5"/>
      <c r="H68" s="125"/>
    </row>
    <row r="69" spans="1:8" s="13" customFormat="1" ht="27.75" customHeight="1" x14ac:dyDescent="0.25">
      <c r="A69" s="5"/>
      <c r="B69" s="5"/>
      <c r="C69" s="5"/>
      <c r="D69" s="5"/>
      <c r="E69" s="5"/>
      <c r="F69" s="5"/>
      <c r="G69" s="5"/>
      <c r="H69" s="125"/>
    </row>
    <row r="70" spans="1:8" s="13" customFormat="1" ht="27.75" customHeight="1" x14ac:dyDescent="0.25">
      <c r="A70" s="5"/>
      <c r="B70" s="5"/>
      <c r="C70" s="5"/>
      <c r="D70" s="5"/>
      <c r="E70" s="5"/>
      <c r="F70" s="5"/>
      <c r="G70" s="5"/>
      <c r="H70" s="125"/>
    </row>
    <row r="71" spans="1:8" s="13" customFormat="1" ht="27.75" customHeight="1" x14ac:dyDescent="0.25">
      <c r="A71" s="5"/>
      <c r="B71" s="5"/>
      <c r="C71" s="5"/>
      <c r="D71" s="5"/>
      <c r="E71" s="5"/>
      <c r="F71" s="5"/>
      <c r="G71" s="5"/>
      <c r="H71" s="125"/>
    </row>
    <row r="72" spans="1:8" s="13" customFormat="1" ht="27.75" customHeight="1" x14ac:dyDescent="0.25">
      <c r="A72" s="5"/>
      <c r="B72" s="5"/>
      <c r="C72" s="5"/>
      <c r="D72" s="5"/>
      <c r="E72" s="5"/>
      <c r="F72" s="5"/>
      <c r="G72" s="5"/>
      <c r="H72" s="125"/>
    </row>
    <row r="73" spans="1:8" s="13" customFormat="1" ht="27.75" customHeight="1" x14ac:dyDescent="0.25">
      <c r="A73" s="5"/>
      <c r="B73" s="5"/>
      <c r="C73" s="5"/>
      <c r="D73" s="5"/>
      <c r="E73" s="5"/>
      <c r="F73" s="5"/>
      <c r="G73" s="5"/>
      <c r="H73" s="125"/>
    </row>
    <row r="74" spans="1:8" s="13" customFormat="1" ht="27.75" customHeight="1" x14ac:dyDescent="0.25">
      <c r="A74" s="5"/>
      <c r="B74" s="5"/>
      <c r="C74" s="5"/>
      <c r="D74" s="5"/>
      <c r="E74" s="5"/>
      <c r="F74" s="5"/>
      <c r="G74" s="5"/>
      <c r="H74" s="125"/>
    </row>
    <row r="75" spans="1:8" s="13" customFormat="1" ht="27.75" customHeight="1" x14ac:dyDescent="0.25">
      <c r="A75" s="5"/>
      <c r="B75" s="5"/>
      <c r="C75" s="5"/>
      <c r="D75" s="5"/>
      <c r="E75" s="5"/>
      <c r="F75" s="5"/>
      <c r="G75" s="5"/>
      <c r="H75" s="125"/>
    </row>
    <row r="76" spans="1:8" s="13" customFormat="1" ht="27.75" customHeight="1" x14ac:dyDescent="0.25">
      <c r="A76" s="5"/>
      <c r="B76" s="5"/>
      <c r="C76" s="5"/>
      <c r="D76" s="5"/>
      <c r="E76" s="5"/>
      <c r="F76" s="5"/>
      <c r="G76" s="5"/>
      <c r="H76" s="125"/>
    </row>
    <row r="77" spans="1:8" s="13" customFormat="1" ht="27.75" customHeight="1" x14ac:dyDescent="0.25">
      <c r="A77" s="5"/>
      <c r="B77" s="5"/>
      <c r="C77" s="5"/>
      <c r="D77" s="5"/>
      <c r="E77" s="5"/>
      <c r="F77" s="5"/>
      <c r="G77" s="5"/>
      <c r="H77" s="125"/>
    </row>
    <row r="78" spans="1:8" s="8" customFormat="1" ht="14.25" customHeight="1" x14ac:dyDescent="0.25">
      <c r="A78" s="5"/>
      <c r="B78" s="5"/>
      <c r="C78" s="5"/>
      <c r="D78" s="5"/>
      <c r="E78" s="5"/>
      <c r="F78" s="5"/>
      <c r="G78" s="5"/>
      <c r="H78" s="125"/>
    </row>
    <row r="79" spans="1:8" ht="12.75" x14ac:dyDescent="0.2"/>
    <row r="80" spans="1:8" ht="18" customHeight="1" x14ac:dyDescent="0.2"/>
    <row r="81" ht="29.25" customHeight="1" x14ac:dyDescent="0.2"/>
    <row r="82" ht="29.25" customHeight="1" x14ac:dyDescent="0.2"/>
    <row r="83" ht="29.25" customHeight="1" x14ac:dyDescent="0.2"/>
    <row r="84" ht="29.25" customHeight="1" x14ac:dyDescent="0.2"/>
    <row r="85" ht="29.25" customHeight="1" x14ac:dyDescent="0.2"/>
    <row r="86" ht="29.25" customHeight="1" x14ac:dyDescent="0.2"/>
    <row r="87" ht="29.25" customHeight="1" x14ac:dyDescent="0.2"/>
    <row r="89" ht="12.75" x14ac:dyDescent="0.2"/>
    <row r="91" ht="40.5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</sheetData>
  <sheetProtection selectLockedCells="1"/>
  <dataConsolidate/>
  <customSheetViews>
    <customSheetView guid="{2CECF1CA-AF2F-42FD-A8C4-3A222133B216}" scale="70" showPageBreaks="1" fitToPage="1" printArea="1" hiddenColumns="1">
      <selection activeCell="C24" sqref="C24"/>
      <pageMargins left="0.23622047244094491" right="0.23622047244094491" top="0.74803149606299213" bottom="0.74803149606299213" header="0.31496062992125984" footer="0.31496062992125984"/>
      <printOptions horizontalCentered="1"/>
      <pageSetup scale="54" fitToHeight="0" orientation="portrait"/>
      <headerFooter alignWithMargins="0"/>
    </customSheetView>
  </customSheetViews>
  <mergeCells count="39">
    <mergeCell ref="A61:I61"/>
    <mergeCell ref="A1:I1"/>
    <mergeCell ref="B2:I3"/>
    <mergeCell ref="B4:I5"/>
    <mergeCell ref="A6:I6"/>
    <mergeCell ref="A21:H21"/>
    <mergeCell ref="A60:H60"/>
    <mergeCell ref="A58:B58"/>
    <mergeCell ref="C55:E55"/>
    <mergeCell ref="A56:B56"/>
    <mergeCell ref="A55:B55"/>
    <mergeCell ref="C54:E54"/>
    <mergeCell ref="E15:F15"/>
    <mergeCell ref="A22:H22"/>
    <mergeCell ref="A50:B50"/>
    <mergeCell ref="A20:H20"/>
    <mergeCell ref="A7:H7"/>
    <mergeCell ref="G17:H17"/>
    <mergeCell ref="G15:H16"/>
    <mergeCell ref="C10:E10"/>
    <mergeCell ref="C11:E11"/>
    <mergeCell ref="A15:B15"/>
    <mergeCell ref="F10:G10"/>
    <mergeCell ref="F11:G11"/>
    <mergeCell ref="A59:H59"/>
    <mergeCell ref="A12:H12"/>
    <mergeCell ref="A54:B54"/>
    <mergeCell ref="A51:B51"/>
    <mergeCell ref="C58:E58"/>
    <mergeCell ref="C52:E52"/>
    <mergeCell ref="C51:E51"/>
    <mergeCell ref="A47:H47"/>
    <mergeCell ref="C50:E50"/>
    <mergeCell ref="G18:H18"/>
    <mergeCell ref="A52:B52"/>
    <mergeCell ref="C57:E57"/>
    <mergeCell ref="C56:E56"/>
    <mergeCell ref="A48:H48"/>
    <mergeCell ref="C53:E53"/>
  </mergeCells>
  <phoneticPr fontId="2" type="noConversion"/>
  <conditionalFormatting sqref="A12">
    <cfRule type="notContainsBlanks" dxfId="9" priority="5" stopIfTrue="1">
      <formula>LEN(TRIM(A12))&gt;0</formula>
    </cfRule>
  </conditionalFormatting>
  <conditionalFormatting sqref="A47:H47">
    <cfRule type="containsText" dxfId="8" priority="3" stopIfTrue="1" operator="containsText" text="PROSZĘ WYPEŁNIĆ WSZYSTKIE POLA!">
      <formula>NOT(ISERROR(SEARCH("PROSZĘ WYPEŁNIĆ WSZYSTKIE POLA!",A47)))</formula>
    </cfRule>
  </conditionalFormatting>
  <conditionalFormatting sqref="A59:H60">
    <cfRule type="containsText" dxfId="7" priority="2" stopIfTrue="1" operator="containsText" text="PROSZĘ WYPEŁNIĆ WSZYSTKIE POLA!">
      <formula>NOT(ISERROR(SEARCH("PROSZĘ WYPEŁNIĆ WSZYSTKIE POLA!",A59)))</formula>
    </cfRule>
  </conditionalFormatting>
  <conditionalFormatting sqref="A61">
    <cfRule type="containsText" dxfId="6" priority="1" stopIfTrue="1" operator="containsText" text="PROSZĘ WYPEŁNIĆ WSZYSTKIE POLA!">
      <formula>NOT(ISERROR(SEARCH("PROSZĘ WYPEŁNIĆ WSZYSTKIE POLA!",A61)))</formula>
    </cfRule>
  </conditionalFormatting>
  <dataValidations count="5">
    <dataValidation type="list" allowBlank="1" showInputMessage="1" showErrorMessage="1" sqref="F51:F58 D24:D46" xr:uid="{00000000-0002-0000-0000-000000000000}">
      <formula1>Gender</formula1>
    </dataValidation>
    <dataValidation type="list" allowBlank="1" showInputMessage="1" showErrorMessage="1" sqref="G51:G58" xr:uid="{00000000-0002-0000-0000-000001000000}">
      <formula1>Wheelchair</formula1>
    </dataValidation>
    <dataValidation type="list" allowBlank="1" showInputMessage="1" showErrorMessage="1" sqref="E24:E46" xr:uid="{00000000-0002-0000-0000-000002000000}">
      <formula1>$J$24:$J$26</formula1>
    </dataValidation>
    <dataValidation type="list" allowBlank="1" showInputMessage="1" showErrorMessage="1" sqref="H24:H46" xr:uid="{00000000-0002-0000-0000-000003000000}">
      <formula1>$K$24:$K$25</formula1>
    </dataValidation>
    <dataValidation type="list" allowBlank="1" showInputMessage="1" showErrorMessage="1" sqref="G24:G46" xr:uid="{00000000-0002-0000-0000-000004000000}">
      <formula1>$I$37:$I$40</formula1>
    </dataValidation>
  </dataValidations>
  <hyperlinks>
    <hyperlink ref="G17" r:id="rId1" display="start-szczecin@post.pl" xr:uid="{00000000-0004-0000-0000-000000000000}"/>
    <hyperlink ref="G17:H17" r:id="rId2" display="para@swimming.szczecin.pl; start-szczecin@post.pl" xr:uid="{B157DBFD-2983-4BD2-94AD-109BB8F358F2}"/>
  </hyperlinks>
  <printOptions horizontalCentered="1"/>
  <pageMargins left="0.23622047244094491" right="0.23622047244094491" top="0.19685039370078741" bottom="0.11811023622047245" header="0" footer="0"/>
  <pageSetup scale="50" fitToHeight="0" orientation="portrait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8"/>
  <sheetViews>
    <sheetView zoomScaleNormal="100" zoomScaleSheetLayoutView="100" workbookViewId="0">
      <selection activeCell="G17" sqref="G17:I17"/>
    </sheetView>
  </sheetViews>
  <sheetFormatPr defaultColWidth="9.140625" defaultRowHeight="14.25" customHeight="1" x14ac:dyDescent="0.2"/>
  <cols>
    <col min="1" max="1" width="20.42578125" style="5" customWidth="1"/>
    <col min="2" max="2" width="31.140625" style="5" bestFit="1" customWidth="1"/>
    <col min="3" max="3" width="18" style="5" customWidth="1"/>
    <col min="4" max="4" width="27.140625" style="5" customWidth="1"/>
    <col min="5" max="5" width="21.7109375" style="5" customWidth="1"/>
    <col min="6" max="6" width="16.7109375" style="5" customWidth="1"/>
    <col min="7" max="7" width="15.7109375" style="5" customWidth="1"/>
    <col min="8" max="9" width="19.7109375" style="5" customWidth="1"/>
    <col min="10" max="10" width="19" style="5" hidden="1" customWidth="1"/>
    <col min="11" max="11" width="18.42578125" style="5" hidden="1" customWidth="1"/>
    <col min="12" max="12" width="18.85546875" style="5" hidden="1" customWidth="1"/>
    <col min="13" max="13" width="18.42578125" style="5" hidden="1" customWidth="1"/>
    <col min="14" max="14" width="18.7109375" style="5" hidden="1" customWidth="1"/>
    <col min="15" max="15" width="22" style="5" hidden="1" customWidth="1"/>
    <col min="16" max="16" width="25.140625" style="5" hidden="1" customWidth="1"/>
    <col min="17" max="17" width="21" style="5" hidden="1" customWidth="1"/>
    <col min="18" max="18" width="31.42578125" style="5" hidden="1" customWidth="1"/>
    <col min="19" max="19" width="8" style="5" customWidth="1"/>
    <col min="20" max="16384" width="9.140625" style="5"/>
  </cols>
  <sheetData>
    <row r="1" spans="1:19" s="1" customFormat="1" ht="27" customHeight="1" x14ac:dyDescent="0.5">
      <c r="A1" s="172" t="s">
        <v>99</v>
      </c>
      <c r="B1" s="173"/>
      <c r="C1" s="173"/>
      <c r="D1" s="173"/>
      <c r="E1" s="173"/>
      <c r="F1" s="173"/>
      <c r="G1" s="173"/>
      <c r="H1" s="173"/>
      <c r="I1" s="174"/>
    </row>
    <row r="2" spans="1:19" ht="14.25" customHeight="1" x14ac:dyDescent="0.2">
      <c r="A2" s="2"/>
      <c r="B2" s="175" t="s">
        <v>102</v>
      </c>
      <c r="C2" s="175"/>
      <c r="D2" s="175"/>
      <c r="E2" s="175"/>
      <c r="F2" s="175"/>
      <c r="G2" s="175"/>
      <c r="H2" s="175"/>
      <c r="I2" s="176"/>
    </row>
    <row r="3" spans="1:19" ht="28.5" x14ac:dyDescent="0.45">
      <c r="A3" s="38"/>
      <c r="B3" s="175"/>
      <c r="C3" s="175"/>
      <c r="D3" s="175"/>
      <c r="E3" s="175"/>
      <c r="F3" s="175"/>
      <c r="G3" s="175"/>
      <c r="H3" s="175"/>
      <c r="I3" s="176"/>
    </row>
    <row r="4" spans="1:19" ht="26.25" customHeight="1" x14ac:dyDescent="0.4">
      <c r="A4" s="39"/>
      <c r="B4" s="175" t="s">
        <v>100</v>
      </c>
      <c r="C4" s="175"/>
      <c r="D4" s="175"/>
      <c r="E4" s="175"/>
      <c r="F4" s="175"/>
      <c r="G4" s="175"/>
      <c r="H4" s="175"/>
      <c r="I4" s="176"/>
    </row>
    <row r="5" spans="1:19" ht="11.25" customHeight="1" x14ac:dyDescent="0.35">
      <c r="A5" s="6"/>
      <c r="B5" s="177"/>
      <c r="C5" s="177"/>
      <c r="D5" s="177"/>
      <c r="E5" s="177"/>
      <c r="F5" s="177"/>
      <c r="G5" s="177"/>
      <c r="H5" s="177"/>
      <c r="I5" s="178"/>
    </row>
    <row r="6" spans="1:19" s="7" customFormat="1" ht="28.5" x14ac:dyDescent="0.2">
      <c r="A6" s="179" t="s">
        <v>103</v>
      </c>
      <c r="B6" s="180"/>
      <c r="C6" s="180"/>
      <c r="D6" s="180"/>
      <c r="E6" s="180"/>
      <c r="F6" s="180"/>
      <c r="G6" s="180"/>
      <c r="H6" s="180"/>
      <c r="I6" s="181"/>
    </row>
    <row r="7" spans="1:19" s="8" customFormat="1" ht="27" customHeight="1" x14ac:dyDescent="0.25">
      <c r="A7" s="151" t="s">
        <v>35</v>
      </c>
      <c r="B7" s="152"/>
      <c r="C7" s="152"/>
      <c r="D7" s="152"/>
      <c r="E7" s="152"/>
      <c r="F7" s="152"/>
      <c r="G7" s="152"/>
      <c r="H7" s="152"/>
      <c r="I7" s="153"/>
    </row>
    <row r="8" spans="1:19" s="9" customFormat="1" ht="21.75" customHeight="1" x14ac:dyDescent="0.2">
      <c r="A8" s="203" t="s">
        <v>13</v>
      </c>
      <c r="B8" s="204"/>
      <c r="C8" s="204"/>
      <c r="D8" s="204"/>
      <c r="E8" s="204"/>
      <c r="F8" s="204"/>
      <c r="G8" s="204"/>
      <c r="H8" s="204"/>
      <c r="I8" s="205"/>
    </row>
    <row r="9" spans="1:19" s="13" customFormat="1" ht="14.1" customHeight="1" thickBot="1" x14ac:dyDescent="0.3">
      <c r="A9" s="10"/>
      <c r="B9" s="11"/>
      <c r="C9" s="11"/>
      <c r="D9" s="11"/>
      <c r="E9" s="11"/>
      <c r="F9" s="11"/>
      <c r="G9" s="11"/>
      <c r="H9" s="11"/>
      <c r="I9" s="12"/>
    </row>
    <row r="10" spans="1:19" s="16" customFormat="1" ht="21" x14ac:dyDescent="0.3">
      <c r="A10" s="14" t="s">
        <v>14</v>
      </c>
      <c r="B10" s="15" t="s">
        <v>15</v>
      </c>
      <c r="C10" s="167" t="s">
        <v>16</v>
      </c>
      <c r="D10" s="167"/>
      <c r="E10" s="167" t="s">
        <v>37</v>
      </c>
      <c r="F10" s="167"/>
      <c r="G10" s="206" t="s">
        <v>18</v>
      </c>
      <c r="H10" s="207"/>
      <c r="I10" s="208"/>
    </row>
    <row r="11" spans="1:19" s="16" customFormat="1" ht="77.25" customHeight="1" thickBot="1" x14ac:dyDescent="0.35">
      <c r="A11" s="64">
        <f>ZGŁOSZENIE!A11</f>
        <v>0</v>
      </c>
      <c r="B11" s="85">
        <f>ZGŁOSZENIE!B11</f>
        <v>0</v>
      </c>
      <c r="C11" s="209">
        <f>ZGŁOSZENIE!C11</f>
        <v>0</v>
      </c>
      <c r="D11" s="209"/>
      <c r="E11" s="209">
        <f>ZGŁOSZENIE!F11</f>
        <v>0</v>
      </c>
      <c r="F11" s="209"/>
      <c r="G11" s="210">
        <f>ZGŁOSZENIE!H11</f>
        <v>0</v>
      </c>
      <c r="H11" s="211"/>
      <c r="I11" s="212"/>
    </row>
    <row r="12" spans="1:19" s="13" customFormat="1" ht="14.1" customHeight="1" x14ac:dyDescent="0.25">
      <c r="A12" s="10"/>
      <c r="B12" s="11"/>
      <c r="C12" s="11"/>
      <c r="D12" s="11"/>
      <c r="E12" s="11"/>
      <c r="F12" s="11"/>
      <c r="G12" s="11"/>
      <c r="H12" s="11"/>
      <c r="I12" s="12"/>
    </row>
    <row r="13" spans="1:19" s="13" customFormat="1" ht="21" customHeight="1" x14ac:dyDescent="0.25">
      <c r="A13" s="162" t="s">
        <v>19</v>
      </c>
      <c r="B13" s="163"/>
      <c r="C13" s="163"/>
      <c r="D13" s="163"/>
      <c r="E13" s="163"/>
      <c r="F13" s="163"/>
      <c r="G13" s="163"/>
      <c r="H13" s="163"/>
      <c r="I13" s="164"/>
      <c r="J13" s="46" t="s">
        <v>44</v>
      </c>
      <c r="K13" s="46" t="s">
        <v>34</v>
      </c>
    </row>
    <row r="14" spans="1:19" s="13" customFormat="1" ht="14.1" customHeight="1" thickBot="1" x14ac:dyDescent="0.3">
      <c r="A14" s="10"/>
      <c r="B14" s="11"/>
      <c r="C14" s="11"/>
      <c r="D14" s="11"/>
      <c r="E14" s="11"/>
      <c r="F14" s="11"/>
      <c r="G14" s="99"/>
      <c r="H14" s="99"/>
      <c r="I14" s="100"/>
      <c r="J14" s="46" t="s">
        <v>43</v>
      </c>
      <c r="K14" s="46" t="s">
        <v>27</v>
      </c>
      <c r="S14" s="103"/>
    </row>
    <row r="15" spans="1:19" s="13" customFormat="1" ht="21" customHeight="1" x14ac:dyDescent="0.25">
      <c r="A15" s="165" t="s">
        <v>66</v>
      </c>
      <c r="B15" s="166"/>
      <c r="C15" s="213" t="s">
        <v>70</v>
      </c>
      <c r="D15" s="214"/>
      <c r="E15" s="188" t="s">
        <v>68</v>
      </c>
      <c r="F15" s="189"/>
      <c r="G15" s="218" t="s">
        <v>108</v>
      </c>
      <c r="H15" s="219"/>
      <c r="I15" s="220"/>
      <c r="J15" s="126" t="s">
        <v>91</v>
      </c>
      <c r="S15" s="103"/>
    </row>
    <row r="16" spans="1:19" s="13" customFormat="1" ht="21" customHeight="1" x14ac:dyDescent="0.25">
      <c r="A16" s="17" t="s">
        <v>20</v>
      </c>
      <c r="B16" s="49">
        <f>ZGŁOSZENIE!B16</f>
        <v>0</v>
      </c>
      <c r="C16" s="18" t="s">
        <v>20</v>
      </c>
      <c r="D16" s="50">
        <f>ZGŁOSZENIE!D16</f>
        <v>0</v>
      </c>
      <c r="E16" s="19" t="s">
        <v>20</v>
      </c>
      <c r="F16" s="44">
        <f>ZGŁOSZENIE!F16</f>
        <v>0</v>
      </c>
      <c r="G16" s="218"/>
      <c r="H16" s="219"/>
      <c r="I16" s="220"/>
      <c r="J16" s="126"/>
      <c r="S16" s="103"/>
    </row>
    <row r="17" spans="1:19" s="13" customFormat="1" ht="21" customHeight="1" thickBot="1" x14ac:dyDescent="0.35">
      <c r="A17" s="20" t="s">
        <v>21</v>
      </c>
      <c r="B17" s="51">
        <f>ZGŁOSZENIE!B17</f>
        <v>0</v>
      </c>
      <c r="C17" s="21" t="s">
        <v>21</v>
      </c>
      <c r="D17" s="52">
        <f>ZGŁOSZENIE!D17</f>
        <v>0</v>
      </c>
      <c r="E17" s="22" t="s">
        <v>21</v>
      </c>
      <c r="F17" s="45">
        <f>ZGŁOSZENIE!F17</f>
        <v>0</v>
      </c>
      <c r="G17" s="288" t="s">
        <v>106</v>
      </c>
      <c r="H17" s="289"/>
      <c r="I17" s="290"/>
      <c r="J17" s="127"/>
      <c r="S17" s="103"/>
    </row>
    <row r="18" spans="1:19" s="13" customFormat="1" ht="21" customHeight="1" thickBot="1" x14ac:dyDescent="0.35">
      <c r="A18" s="23" t="s">
        <v>22</v>
      </c>
      <c r="B18" s="42">
        <f>ZGŁOSZENIE!B18</f>
        <v>0</v>
      </c>
      <c r="C18" s="24" t="s">
        <v>22</v>
      </c>
      <c r="D18" s="43">
        <f>ZGŁOSZENIE!D18</f>
        <v>0</v>
      </c>
      <c r="E18" s="25" t="s">
        <v>22</v>
      </c>
      <c r="F18" s="26">
        <f>ZGŁOSZENIE!F18</f>
        <v>0</v>
      </c>
      <c r="G18" s="215"/>
      <c r="H18" s="216"/>
      <c r="I18" s="217"/>
      <c r="J18" s="127"/>
      <c r="S18" s="103"/>
    </row>
    <row r="19" spans="1:19" s="13" customFormat="1" ht="14.25" customHeight="1" x14ac:dyDescent="0.25">
      <c r="A19" s="10"/>
      <c r="B19" s="11"/>
      <c r="C19" s="11"/>
      <c r="D19" s="11"/>
      <c r="E19" s="11"/>
      <c r="F19" s="11"/>
      <c r="G19" s="98"/>
      <c r="H19" s="98"/>
      <c r="I19" s="101"/>
      <c r="S19" s="103"/>
    </row>
    <row r="20" spans="1:19" s="9" customFormat="1" ht="21.75" customHeight="1" x14ac:dyDescent="0.2">
      <c r="A20" s="162" t="s">
        <v>71</v>
      </c>
      <c r="B20" s="163"/>
      <c r="C20" s="163"/>
      <c r="D20" s="163"/>
      <c r="E20" s="163"/>
      <c r="F20" s="163"/>
      <c r="G20" s="163"/>
      <c r="H20" s="163"/>
      <c r="I20" s="164"/>
      <c r="S20" s="104"/>
    </row>
    <row r="21" spans="1:19" s="13" customFormat="1" ht="14.25" customHeight="1" x14ac:dyDescent="0.25">
      <c r="A21" s="27"/>
      <c r="B21" s="28"/>
      <c r="C21" s="28"/>
      <c r="D21" s="28"/>
      <c r="E21" s="28"/>
      <c r="F21" s="28"/>
      <c r="G21" s="28"/>
      <c r="H21" s="28"/>
      <c r="I21" s="29"/>
    </row>
    <row r="22" spans="1:19" s="9" customFormat="1" ht="21.75" customHeight="1" thickBot="1" x14ac:dyDescent="0.25">
      <c r="A22" s="190" t="s">
        <v>38</v>
      </c>
      <c r="B22" s="191"/>
      <c r="C22" s="191"/>
      <c r="D22" s="191"/>
      <c r="E22" s="191"/>
      <c r="F22" s="191"/>
      <c r="G22" s="191"/>
      <c r="H22" s="191"/>
      <c r="I22" s="192"/>
    </row>
    <row r="23" spans="1:19" s="13" customFormat="1" ht="47.25" customHeight="1" x14ac:dyDescent="0.25">
      <c r="A23" s="41" t="s">
        <v>72</v>
      </c>
      <c r="B23" s="244" t="s">
        <v>73</v>
      </c>
      <c r="C23" s="245"/>
      <c r="D23" s="234" t="s">
        <v>74</v>
      </c>
      <c r="E23" s="235"/>
      <c r="F23" s="194" t="s">
        <v>75</v>
      </c>
      <c r="G23" s="195"/>
      <c r="H23" s="40" t="s">
        <v>76</v>
      </c>
      <c r="I23" s="41" t="s">
        <v>77</v>
      </c>
    </row>
    <row r="24" spans="1:19" s="13" customFormat="1" ht="21" customHeight="1" x14ac:dyDescent="0.25">
      <c r="A24" s="53">
        <f>F18</f>
        <v>0</v>
      </c>
      <c r="B24" s="246">
        <f>COUNTIF(ZGŁOSZENIE!E24:E46,"TAK - manual")+COUNTIF(ZGŁOSZENIE!G51:G58,"TAK - manual")</f>
        <v>0</v>
      </c>
      <c r="C24" s="247"/>
      <c r="D24" s="247">
        <f>COUNTIF(ZGŁOSZENIE!E24:E46,"TAK - electric")+COUNTIF(ZGŁOSZENIE!G51:G58,"TAK - electric")</f>
        <v>0</v>
      </c>
      <c r="E24" s="247"/>
      <c r="F24" s="243"/>
      <c r="G24" s="243"/>
      <c r="H24" s="86"/>
      <c r="I24" s="86"/>
    </row>
    <row r="25" spans="1:19" s="13" customFormat="1" ht="14.1" customHeight="1" x14ac:dyDescent="0.25">
      <c r="A25" s="27"/>
      <c r="B25" s="28"/>
      <c r="C25" s="28"/>
      <c r="D25" s="28"/>
      <c r="E25" s="28"/>
      <c r="F25" s="28"/>
      <c r="G25" s="28"/>
      <c r="H25" s="28"/>
      <c r="I25" s="29"/>
    </row>
    <row r="26" spans="1:19" s="13" customFormat="1" ht="21.75" customHeight="1" thickBot="1" x14ac:dyDescent="0.3">
      <c r="A26" s="190" t="s">
        <v>39</v>
      </c>
      <c r="B26" s="191"/>
      <c r="C26" s="191"/>
      <c r="D26" s="191"/>
      <c r="E26" s="191"/>
      <c r="F26" s="191"/>
      <c r="G26" s="191"/>
      <c r="H26" s="191"/>
      <c r="I26" s="192"/>
    </row>
    <row r="27" spans="1:19" s="13" customFormat="1" ht="47.25" customHeight="1" x14ac:dyDescent="0.25">
      <c r="A27" s="41" t="s">
        <v>40</v>
      </c>
      <c r="B27" s="79" t="s">
        <v>41</v>
      </c>
      <c r="C27" s="41" t="s">
        <v>78</v>
      </c>
      <c r="D27" s="234" t="s">
        <v>79</v>
      </c>
      <c r="E27" s="235"/>
      <c r="F27" s="194" t="s">
        <v>42</v>
      </c>
      <c r="G27" s="195"/>
      <c r="H27" s="194" t="s">
        <v>92</v>
      </c>
      <c r="I27" s="195"/>
      <c r="L27" s="46" t="s">
        <v>6</v>
      </c>
      <c r="M27" s="46" t="s">
        <v>5</v>
      </c>
      <c r="N27" s="46" t="s">
        <v>2</v>
      </c>
      <c r="O27" s="46" t="s">
        <v>7</v>
      </c>
      <c r="P27" s="46" t="s">
        <v>8</v>
      </c>
      <c r="Q27" s="46" t="s">
        <v>2</v>
      </c>
      <c r="R27" s="46" t="s">
        <v>9</v>
      </c>
    </row>
    <row r="28" spans="1:19" s="13" customFormat="1" ht="21" customHeight="1" x14ac:dyDescent="0.25">
      <c r="A28" s="80"/>
      <c r="B28" s="78"/>
      <c r="C28" s="81"/>
      <c r="D28" s="225"/>
      <c r="E28" s="225"/>
      <c r="F28" s="236"/>
      <c r="G28" s="200"/>
      <c r="H28" s="224"/>
      <c r="I28" s="202"/>
      <c r="L28" s="13" t="b">
        <f>IF(ISBLANK(D28)=TRUE,FALSE,TRUE)</f>
        <v>0</v>
      </c>
      <c r="M28" s="13" t="b">
        <f>IF(OR(ISBLANK(A28),ISBLANK(B28),ISBLANK(C28))=TRUE,FALSE,TRUE)</f>
        <v>0</v>
      </c>
      <c r="N28" s="13" t="b">
        <f>IF(L28=M28,FALSE,TRUE)</f>
        <v>0</v>
      </c>
      <c r="O28" s="13" t="b">
        <f>IF(OR((D28="PLANE"),(D28="TRAIN"))=TRUE,TRUE,FALSE)</f>
        <v>0</v>
      </c>
      <c r="P28" s="13" t="b">
        <f>IF(OR(ISBLANK(F28),ISBLANK(H28))=TRUE,FALSE,TRUE)</f>
        <v>0</v>
      </c>
      <c r="Q28" s="13" t="b">
        <f>IF(O28=P28,FALSE,TRUE)</f>
        <v>0</v>
      </c>
      <c r="R28" s="13" t="b">
        <f>IF(SUM(C28:C31)=$F$18,TRUE,FALSE)</f>
        <v>1</v>
      </c>
    </row>
    <row r="29" spans="1:19" s="13" customFormat="1" ht="21" customHeight="1" x14ac:dyDescent="0.25">
      <c r="A29" s="80"/>
      <c r="B29" s="78"/>
      <c r="C29" s="82"/>
      <c r="D29" s="225"/>
      <c r="E29" s="225"/>
      <c r="F29" s="236"/>
      <c r="G29" s="200"/>
      <c r="H29" s="224"/>
      <c r="I29" s="202"/>
      <c r="L29" s="13" t="b">
        <f t="shared" ref="L29:L38" si="0">IF(ISBLANK(D29)=TRUE,FALSE,TRUE)</f>
        <v>0</v>
      </c>
      <c r="M29" s="13" t="b">
        <f t="shared" ref="M29:M38" si="1">IF(OR(ISBLANK(A29),ISBLANK(B29),ISBLANK(C29))=TRUE,FALSE,TRUE)</f>
        <v>0</v>
      </c>
      <c r="N29" s="13" t="b">
        <f t="shared" ref="N29:N38" si="2">IF(L29=M29,FALSE,TRUE)</f>
        <v>0</v>
      </c>
      <c r="O29" s="13" t="b">
        <f t="shared" ref="O29:O38" si="3">IF(OR((D29="PLANE"),(D29="TRAIN"))=TRUE,TRUE,FALSE)</f>
        <v>0</v>
      </c>
      <c r="P29" s="13" t="b">
        <f t="shared" ref="P29:P38" si="4">IF(OR(ISBLANK(F29),ISBLANK(H29))=TRUE,FALSE,TRUE)</f>
        <v>0</v>
      </c>
      <c r="Q29" s="13" t="b">
        <f t="shared" ref="Q29:Q38" si="5">IF(O29=P29,FALSE,TRUE)</f>
        <v>0</v>
      </c>
    </row>
    <row r="30" spans="1:19" s="13" customFormat="1" ht="21" customHeight="1" x14ac:dyDescent="0.25">
      <c r="A30" s="80"/>
      <c r="B30" s="78"/>
      <c r="C30" s="82"/>
      <c r="D30" s="225"/>
      <c r="E30" s="225"/>
      <c r="F30" s="199"/>
      <c r="G30" s="200"/>
      <c r="H30" s="201"/>
      <c r="I30" s="202"/>
      <c r="L30" s="13" t="b">
        <f t="shared" si="0"/>
        <v>0</v>
      </c>
      <c r="M30" s="13" t="b">
        <f t="shared" si="1"/>
        <v>0</v>
      </c>
      <c r="N30" s="13" t="b">
        <f t="shared" si="2"/>
        <v>0</v>
      </c>
      <c r="O30" s="13" t="b">
        <f t="shared" si="3"/>
        <v>0</v>
      </c>
      <c r="P30" s="13" t="b">
        <f t="shared" si="4"/>
        <v>0</v>
      </c>
      <c r="Q30" s="13" t="b">
        <f t="shared" si="5"/>
        <v>0</v>
      </c>
    </row>
    <row r="31" spans="1:19" s="13" customFormat="1" ht="21" customHeight="1" x14ac:dyDescent="0.25">
      <c r="A31" s="80"/>
      <c r="B31" s="78"/>
      <c r="C31" s="82"/>
      <c r="D31" s="225"/>
      <c r="E31" s="225"/>
      <c r="F31" s="199"/>
      <c r="G31" s="200"/>
      <c r="H31" s="201"/>
      <c r="I31" s="202"/>
      <c r="L31" s="13" t="b">
        <f t="shared" si="0"/>
        <v>0</v>
      </c>
      <c r="M31" s="13" t="b">
        <f t="shared" si="1"/>
        <v>0</v>
      </c>
      <c r="N31" s="13" t="b">
        <f t="shared" si="2"/>
        <v>0</v>
      </c>
      <c r="O31" s="13" t="b">
        <f t="shared" si="3"/>
        <v>0</v>
      </c>
      <c r="P31" s="13" t="b">
        <f t="shared" si="4"/>
        <v>0</v>
      </c>
      <c r="Q31" s="13" t="b">
        <f t="shared" si="5"/>
        <v>0</v>
      </c>
    </row>
    <row r="32" spans="1:19" s="13" customFormat="1" ht="27" customHeight="1" x14ac:dyDescent="0.35">
      <c r="A32" s="196" t="str">
        <f>IF(R28=FALSE,"LICZBA OSÓB W ZAKŁADCE PODRÓŻ JEST NIEPOPRAWNA!",IF(N32&gt;0,"PROSZĘ WYPEŁNIĆ WSZYSTKIE POLA!",""))</f>
        <v/>
      </c>
      <c r="B32" s="197"/>
      <c r="C32" s="197"/>
      <c r="D32" s="197"/>
      <c r="E32" s="197"/>
      <c r="F32" s="197"/>
      <c r="G32" s="197"/>
      <c r="H32" s="197"/>
      <c r="I32" s="198"/>
      <c r="N32" s="13">
        <f>COUNTIF(N28:N31,TRUE)</f>
        <v>0</v>
      </c>
      <c r="Q32" s="13">
        <f>COUNTIF(Q28:Q31,TRUE)</f>
        <v>0</v>
      </c>
    </row>
    <row r="33" spans="1:18" s="13" customFormat="1" ht="21.75" customHeight="1" thickBot="1" x14ac:dyDescent="0.3">
      <c r="A33" s="190" t="s">
        <v>45</v>
      </c>
      <c r="B33" s="191"/>
      <c r="C33" s="191"/>
      <c r="D33" s="191"/>
      <c r="E33" s="191"/>
      <c r="F33" s="191"/>
      <c r="G33" s="191"/>
      <c r="H33" s="191"/>
      <c r="I33" s="192"/>
    </row>
    <row r="34" spans="1:18" s="13" customFormat="1" ht="47.25" customHeight="1" x14ac:dyDescent="0.25">
      <c r="A34" s="41" t="s">
        <v>40</v>
      </c>
      <c r="B34" s="79" t="s">
        <v>97</v>
      </c>
      <c r="C34" s="41" t="s">
        <v>78</v>
      </c>
      <c r="D34" s="234" t="s">
        <v>79</v>
      </c>
      <c r="E34" s="235"/>
      <c r="F34" s="194" t="s">
        <v>64</v>
      </c>
      <c r="G34" s="195"/>
      <c r="H34" s="194" t="s">
        <v>92</v>
      </c>
      <c r="I34" s="195"/>
    </row>
    <row r="35" spans="1:18" s="13" customFormat="1" ht="21" customHeight="1" x14ac:dyDescent="0.25">
      <c r="A35" s="80"/>
      <c r="B35" s="78"/>
      <c r="C35" s="81"/>
      <c r="D35" s="225"/>
      <c r="E35" s="225"/>
      <c r="F35" s="236"/>
      <c r="G35" s="200"/>
      <c r="H35" s="224"/>
      <c r="I35" s="202"/>
      <c r="L35" s="13" t="b">
        <f t="shared" si="0"/>
        <v>0</v>
      </c>
      <c r="M35" s="13" t="b">
        <f t="shared" si="1"/>
        <v>0</v>
      </c>
      <c r="N35" s="13" t="b">
        <f t="shared" si="2"/>
        <v>0</v>
      </c>
      <c r="O35" s="13" t="b">
        <f t="shared" si="3"/>
        <v>0</v>
      </c>
      <c r="P35" s="13" t="b">
        <f t="shared" si="4"/>
        <v>0</v>
      </c>
      <c r="Q35" s="13" t="b">
        <f t="shared" si="5"/>
        <v>0</v>
      </c>
      <c r="R35" s="13" t="b">
        <f>IF(SUM(C35:C38)=$F$18,TRUE,FALSE)</f>
        <v>1</v>
      </c>
    </row>
    <row r="36" spans="1:18" s="13" customFormat="1" ht="21" customHeight="1" x14ac:dyDescent="0.25">
      <c r="A36" s="80"/>
      <c r="B36" s="78"/>
      <c r="C36" s="82"/>
      <c r="D36" s="225"/>
      <c r="E36" s="225"/>
      <c r="F36" s="199"/>
      <c r="G36" s="200"/>
      <c r="H36" s="201"/>
      <c r="I36" s="202"/>
      <c r="L36" s="13" t="b">
        <f t="shared" si="0"/>
        <v>0</v>
      </c>
      <c r="M36" s="13" t="b">
        <f t="shared" si="1"/>
        <v>0</v>
      </c>
      <c r="N36" s="13" t="b">
        <f t="shared" si="2"/>
        <v>0</v>
      </c>
      <c r="O36" s="13" t="b">
        <f t="shared" si="3"/>
        <v>0</v>
      </c>
      <c r="P36" s="13" t="b">
        <f t="shared" si="4"/>
        <v>0</v>
      </c>
      <c r="Q36" s="13" t="b">
        <f t="shared" si="5"/>
        <v>0</v>
      </c>
    </row>
    <row r="37" spans="1:18" s="13" customFormat="1" ht="21" customHeight="1" x14ac:dyDescent="0.25">
      <c r="A37" s="80"/>
      <c r="B37" s="78"/>
      <c r="C37" s="82"/>
      <c r="D37" s="225"/>
      <c r="E37" s="225"/>
      <c r="F37" s="199"/>
      <c r="G37" s="200"/>
      <c r="H37" s="201"/>
      <c r="I37" s="202"/>
      <c r="L37" s="13" t="b">
        <f t="shared" si="0"/>
        <v>0</v>
      </c>
      <c r="M37" s="13" t="b">
        <f t="shared" si="1"/>
        <v>0</v>
      </c>
      <c r="N37" s="13" t="b">
        <f t="shared" si="2"/>
        <v>0</v>
      </c>
      <c r="O37" s="13" t="b">
        <f t="shared" si="3"/>
        <v>0</v>
      </c>
      <c r="P37" s="13" t="b">
        <f t="shared" si="4"/>
        <v>0</v>
      </c>
      <c r="Q37" s="13" t="b">
        <f t="shared" si="5"/>
        <v>0</v>
      </c>
    </row>
    <row r="38" spans="1:18" s="13" customFormat="1" ht="21" customHeight="1" x14ac:dyDescent="0.25">
      <c r="A38" s="80"/>
      <c r="B38" s="78"/>
      <c r="C38" s="82"/>
      <c r="D38" s="225"/>
      <c r="E38" s="225"/>
      <c r="F38" s="199"/>
      <c r="G38" s="200"/>
      <c r="H38" s="201"/>
      <c r="I38" s="202"/>
      <c r="L38" s="13" t="b">
        <f t="shared" si="0"/>
        <v>0</v>
      </c>
      <c r="M38" s="13" t="b">
        <f t="shared" si="1"/>
        <v>0</v>
      </c>
      <c r="N38" s="13" t="b">
        <f t="shared" si="2"/>
        <v>0</v>
      </c>
      <c r="O38" s="13" t="b">
        <f t="shared" si="3"/>
        <v>0</v>
      </c>
      <c r="P38" s="13" t="b">
        <f t="shared" si="4"/>
        <v>0</v>
      </c>
      <c r="Q38" s="13" t="b">
        <f t="shared" si="5"/>
        <v>0</v>
      </c>
    </row>
    <row r="39" spans="1:18" s="13" customFormat="1" ht="27" customHeight="1" x14ac:dyDescent="0.35">
      <c r="A39" s="196" t="str">
        <f>IF(R35=FALSE,"LICZBA OSÓB W ZAKŁADCE PODRÓŻ JEST NIEPOPRAWNA!",IF(N39&gt;0,"PROSZĘ WYPEŁNIĆ WSZYSTKIE POLA!",""))</f>
        <v/>
      </c>
      <c r="B39" s="197"/>
      <c r="C39" s="197"/>
      <c r="D39" s="197"/>
      <c r="E39" s="197"/>
      <c r="F39" s="197"/>
      <c r="G39" s="197"/>
      <c r="H39" s="197"/>
      <c r="I39" s="198"/>
      <c r="N39" s="13">
        <f>COUNTIF(N35:N38,TRUE)</f>
        <v>0</v>
      </c>
      <c r="Q39" s="13">
        <f>COUNTIF(Q35:Q38,TRUE)</f>
        <v>0</v>
      </c>
    </row>
    <row r="40" spans="1:18" s="13" customFormat="1" ht="21.75" customHeight="1" thickBot="1" x14ac:dyDescent="0.3">
      <c r="A40" s="190" t="s">
        <v>46</v>
      </c>
      <c r="B40" s="191"/>
      <c r="C40" s="191"/>
      <c r="D40" s="191"/>
      <c r="E40" s="191"/>
      <c r="F40" s="191"/>
      <c r="G40" s="191"/>
      <c r="H40" s="191"/>
      <c r="I40" s="192"/>
    </row>
    <row r="41" spans="1:18" s="13" customFormat="1" ht="21" customHeight="1" x14ac:dyDescent="0.25">
      <c r="A41" s="76"/>
      <c r="B41" s="228" t="s">
        <v>47</v>
      </c>
      <c r="C41" s="229"/>
      <c r="D41" s="229"/>
      <c r="E41" s="230"/>
      <c r="F41" s="237" t="s">
        <v>93</v>
      </c>
      <c r="G41" s="238"/>
      <c r="H41" s="238"/>
      <c r="I41" s="239"/>
    </row>
    <row r="42" spans="1:18" s="13" customFormat="1" ht="21" customHeight="1" x14ac:dyDescent="0.25">
      <c r="A42" s="77"/>
      <c r="B42" s="231" t="s">
        <v>48</v>
      </c>
      <c r="C42" s="232"/>
      <c r="D42" s="232"/>
      <c r="E42" s="233"/>
      <c r="F42" s="240"/>
      <c r="G42" s="241"/>
      <c r="H42" s="241"/>
      <c r="I42" s="242"/>
    </row>
    <row r="43" spans="1:18" s="13" customFormat="1" ht="14.1" customHeight="1" x14ac:dyDescent="0.25">
      <c r="A43" s="27"/>
      <c r="B43" s="28"/>
      <c r="C43" s="28"/>
      <c r="D43" s="28"/>
      <c r="E43" s="28"/>
      <c r="F43" s="28"/>
      <c r="G43" s="28"/>
      <c r="H43" s="28"/>
      <c r="I43" s="29"/>
    </row>
    <row r="44" spans="1:18" s="13" customFormat="1" ht="21.75" customHeight="1" thickBot="1" x14ac:dyDescent="0.3">
      <c r="A44" s="190" t="s">
        <v>49</v>
      </c>
      <c r="B44" s="226"/>
      <c r="C44" s="226"/>
      <c r="D44" s="226"/>
      <c r="E44" s="226"/>
      <c r="F44" s="226"/>
      <c r="G44" s="226"/>
      <c r="H44" s="226"/>
      <c r="I44" s="227"/>
    </row>
    <row r="45" spans="1:18" s="13" customFormat="1" ht="104.25" customHeight="1" x14ac:dyDescent="0.25">
      <c r="A45" s="221"/>
      <c r="B45" s="222"/>
      <c r="C45" s="222"/>
      <c r="D45" s="222"/>
      <c r="E45" s="222"/>
      <c r="F45" s="222"/>
      <c r="G45" s="222"/>
      <c r="H45" s="222"/>
      <c r="I45" s="223"/>
    </row>
    <row r="46" spans="1:18" s="13" customFormat="1" ht="19.5" customHeight="1" thickBot="1" x14ac:dyDescent="0.3">
      <c r="A46" s="169" t="s">
        <v>101</v>
      </c>
      <c r="B46" s="170"/>
      <c r="C46" s="170"/>
      <c r="D46" s="170"/>
      <c r="E46" s="170"/>
      <c r="F46" s="170"/>
      <c r="G46" s="170"/>
      <c r="H46" s="170"/>
      <c r="I46" s="171"/>
    </row>
    <row r="47" spans="1:18" s="13" customFormat="1" ht="27.75" customHeight="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8" s="13" customFormat="1" ht="27.75" customHeight="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s="13" customFormat="1" ht="27.75" customHeight="1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s="13" customFormat="1" ht="27.75" customHeight="1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s="13" customFormat="1" ht="27.75" customHeight="1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s="13" customFormat="1" ht="27.75" customHeight="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s="13" customFormat="1" ht="27.75" customHeight="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s="13" customFormat="1" ht="27.75" customHeight="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s="13" customFormat="1" ht="27.75" customHeight="1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s="8" customFormat="1" ht="14.25" customHeight="1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s="8" customFormat="1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ht="12.75" x14ac:dyDescent="0.2"/>
    <row r="59" spans="1:9" ht="12.75" x14ac:dyDescent="0.2"/>
    <row r="60" spans="1:9" ht="12.75" x14ac:dyDescent="0.2"/>
    <row r="61" spans="1:9" ht="36" customHeight="1" x14ac:dyDescent="0.2"/>
    <row r="62" spans="1:9" ht="29.25" customHeight="1" x14ac:dyDescent="0.2"/>
    <row r="63" spans="1:9" ht="29.25" customHeight="1" x14ac:dyDescent="0.2"/>
    <row r="64" spans="1:9" ht="29.25" customHeight="1" x14ac:dyDescent="0.2"/>
    <row r="65" ht="29.25" customHeight="1" x14ac:dyDescent="0.2"/>
    <row r="66" ht="29.25" customHeight="1" x14ac:dyDescent="0.2"/>
    <row r="67" ht="29.25" customHeight="1" x14ac:dyDescent="0.2"/>
    <row r="68" ht="29.25" customHeight="1" x14ac:dyDescent="0.2"/>
    <row r="70" ht="12.75" x14ac:dyDescent="0.2"/>
    <row r="72" ht="40.5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</sheetData>
  <sheetProtection selectLockedCells="1"/>
  <customSheetViews>
    <customSheetView guid="{2CECF1CA-AF2F-42FD-A8C4-3A222133B216}" scale="70" showPageBreaks="1" fitToPage="1" printArea="1" hiddenColumns="1" view="pageBreakPreview">
      <selection activeCell="G16" sqref="G16:I18"/>
      <pageMargins left="0.25" right="0.25" top="0.75" bottom="0.75" header="0.3" footer="0.3"/>
      <printOptions horizontalCentered="1"/>
      <pageSetup scale="54" fitToHeight="0" orientation="portrait"/>
      <headerFooter alignWithMargins="0"/>
    </customSheetView>
  </customSheetViews>
  <mergeCells count="69">
    <mergeCell ref="H27:I27"/>
    <mergeCell ref="A46:I46"/>
    <mergeCell ref="F29:G29"/>
    <mergeCell ref="F23:G23"/>
    <mergeCell ref="H29:I29"/>
    <mergeCell ref="H28:I28"/>
    <mergeCell ref="D28:E28"/>
    <mergeCell ref="F24:G24"/>
    <mergeCell ref="A26:I26"/>
    <mergeCell ref="D27:E27"/>
    <mergeCell ref="F27:G27"/>
    <mergeCell ref="F28:G28"/>
    <mergeCell ref="B23:C23"/>
    <mergeCell ref="D23:E23"/>
    <mergeCell ref="B24:C24"/>
    <mergeCell ref="D24:E24"/>
    <mergeCell ref="D31:E31"/>
    <mergeCell ref="D30:E30"/>
    <mergeCell ref="D29:E29"/>
    <mergeCell ref="A44:I44"/>
    <mergeCell ref="A40:I40"/>
    <mergeCell ref="B41:E41"/>
    <mergeCell ref="B42:E42"/>
    <mergeCell ref="A32:I32"/>
    <mergeCell ref="A33:I33"/>
    <mergeCell ref="D34:E34"/>
    <mergeCell ref="F37:G37"/>
    <mergeCell ref="F36:G36"/>
    <mergeCell ref="F35:G35"/>
    <mergeCell ref="F41:I41"/>
    <mergeCell ref="F42:I42"/>
    <mergeCell ref="F34:G34"/>
    <mergeCell ref="A22:I22"/>
    <mergeCell ref="G18:I18"/>
    <mergeCell ref="G15:I16"/>
    <mergeCell ref="G17:I17"/>
    <mergeCell ref="A45:I45"/>
    <mergeCell ref="H37:I37"/>
    <mergeCell ref="H36:I36"/>
    <mergeCell ref="H35:I35"/>
    <mergeCell ref="H30:I30"/>
    <mergeCell ref="D38:E38"/>
    <mergeCell ref="D37:E37"/>
    <mergeCell ref="D36:E36"/>
    <mergeCell ref="D35:E35"/>
    <mergeCell ref="H31:I31"/>
    <mergeCell ref="F31:G31"/>
    <mergeCell ref="F30:G30"/>
    <mergeCell ref="A13:I13"/>
    <mergeCell ref="A15:B15"/>
    <mergeCell ref="C15:D15"/>
    <mergeCell ref="E15:F15"/>
    <mergeCell ref="A20:I20"/>
    <mergeCell ref="H34:I34"/>
    <mergeCell ref="A39:I39"/>
    <mergeCell ref="F38:G38"/>
    <mergeCell ref="H38:I38"/>
    <mergeCell ref="A1:I1"/>
    <mergeCell ref="B2:I3"/>
    <mergeCell ref="B4:I5"/>
    <mergeCell ref="A8:I8"/>
    <mergeCell ref="A6:I6"/>
    <mergeCell ref="A7:I7"/>
    <mergeCell ref="C10:D10"/>
    <mergeCell ref="E10:F10"/>
    <mergeCell ref="G10:I10"/>
    <mergeCell ref="C11:D11"/>
    <mergeCell ref="E11:F11"/>
    <mergeCell ref="G11:I11"/>
  </mergeCells>
  <conditionalFormatting sqref="A32:I32 A39:I39">
    <cfRule type="notContainsBlanks" dxfId="5" priority="2" stopIfTrue="1">
      <formula>LEN(TRIM(A32))&gt;0</formula>
    </cfRule>
  </conditionalFormatting>
  <conditionalFormatting sqref="A46">
    <cfRule type="containsText" dxfId="4" priority="1" stopIfTrue="1" operator="containsText" text="PROSZĘ WYPEŁNIĆ WSZYSTKIE POLA!">
      <formula>NOT(ISERROR(SEARCH("PROSZĘ WYPEŁNIĆ WSZYSTKIE POLA!",A46)))</formula>
    </cfRule>
  </conditionalFormatting>
  <dataValidations count="4">
    <dataValidation type="list" allowBlank="1" showInputMessage="1" showErrorMessage="1" sqref="D28:E31 D35:E38" xr:uid="{00000000-0002-0000-0100-000000000000}">
      <formula1>$J$13:$J$15</formula1>
    </dataValidation>
    <dataValidation type="list" allowBlank="1" showInputMessage="1" showErrorMessage="1" sqref="A41:A42" xr:uid="{00000000-0002-0000-0100-000001000000}">
      <formula1>$K$13:$K$14</formula1>
    </dataValidation>
    <dataValidation type="time" allowBlank="1" showInputMessage="1" showErrorMessage="1" prompt="FORMAT: GG:MM" sqref="B28:B31 B35:B38" xr:uid="{00000000-0002-0000-0100-000002000000}">
      <formula1>0</formula1>
      <formula2>0.999305555555556</formula2>
    </dataValidation>
    <dataValidation type="date" allowBlank="1" showInputMessage="1" showErrorMessage="1" prompt="YYYY/MM/DD" sqref="A35:A38 A28:A31" xr:uid="{00000000-0002-0000-0100-000003000000}">
      <formula1>44145</formula1>
      <formula2>44150</formula2>
    </dataValidation>
  </dataValidations>
  <hyperlinks>
    <hyperlink ref="G17" r:id="rId1" display="start-szczecin@post.pl" xr:uid="{00000000-0004-0000-0100-000000000000}"/>
    <hyperlink ref="G17:I17" r:id="rId2" display="para@swimming.szczecin.pl; start-szczecin@post.pl" xr:uid="{FC21D726-73F7-47CB-B764-C2C27CC4329A}"/>
  </hyperlinks>
  <printOptions horizontalCentered="1"/>
  <pageMargins left="0.25" right="0.25" top="0.75" bottom="0.75" header="0.3" footer="0.3"/>
  <pageSetup scale="53" fitToHeight="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9"/>
  <sheetViews>
    <sheetView zoomScaleNormal="100" zoomScaleSheetLayoutView="70" workbookViewId="0">
      <selection activeCell="G17" sqref="G17:J17"/>
    </sheetView>
  </sheetViews>
  <sheetFormatPr defaultColWidth="9.140625" defaultRowHeight="14.25" customHeight="1" x14ac:dyDescent="0.2"/>
  <cols>
    <col min="1" max="1" width="20.42578125" style="5" customWidth="1"/>
    <col min="2" max="5" width="18.7109375" style="5" customWidth="1"/>
    <col min="6" max="8" width="23.7109375" style="5" customWidth="1"/>
    <col min="9" max="9" width="9.28515625" style="5" customWidth="1"/>
    <col min="10" max="10" width="0.140625" style="5" hidden="1" customWidth="1"/>
    <col min="11" max="11" width="1.42578125" hidden="1" customWidth="1"/>
    <col min="12" max="12" width="9.140625" hidden="1" customWidth="1"/>
    <col min="13" max="14" width="0.140625" style="5" hidden="1" customWidth="1"/>
    <col min="15" max="15" width="10.85546875" style="5" customWidth="1"/>
    <col min="16" max="16384" width="9.140625" style="5"/>
  </cols>
  <sheetData>
    <row r="1" spans="1:15" s="1" customFormat="1" ht="27" customHeight="1" x14ac:dyDescent="0.5">
      <c r="A1" s="172" t="s">
        <v>99</v>
      </c>
      <c r="B1" s="173"/>
      <c r="C1" s="173"/>
      <c r="D1" s="173"/>
      <c r="E1" s="173"/>
      <c r="F1" s="173"/>
      <c r="G1" s="173"/>
      <c r="H1" s="173"/>
      <c r="I1" s="174"/>
    </row>
    <row r="2" spans="1:15" ht="14.25" customHeight="1" x14ac:dyDescent="0.2">
      <c r="A2" s="2"/>
      <c r="B2" s="175" t="s">
        <v>102</v>
      </c>
      <c r="C2" s="175"/>
      <c r="D2" s="175"/>
      <c r="E2" s="175"/>
      <c r="F2" s="175"/>
      <c r="G2" s="175"/>
      <c r="H2" s="175"/>
      <c r="I2" s="176"/>
    </row>
    <row r="3" spans="1:15" ht="28.5" x14ac:dyDescent="0.45">
      <c r="A3" s="38"/>
      <c r="B3" s="175"/>
      <c r="C3" s="175"/>
      <c r="D3" s="175"/>
      <c r="E3" s="175"/>
      <c r="F3" s="175"/>
      <c r="G3" s="175"/>
      <c r="H3" s="175"/>
      <c r="I3" s="176"/>
    </row>
    <row r="4" spans="1:15" ht="26.25" customHeight="1" x14ac:dyDescent="0.4">
      <c r="A4" s="39"/>
      <c r="B4" s="175" t="s">
        <v>100</v>
      </c>
      <c r="C4" s="175"/>
      <c r="D4" s="175"/>
      <c r="E4" s="175"/>
      <c r="F4" s="175"/>
      <c r="G4" s="175"/>
      <c r="H4" s="175"/>
      <c r="I4" s="176"/>
    </row>
    <row r="5" spans="1:15" ht="11.25" customHeight="1" x14ac:dyDescent="0.35">
      <c r="A5" s="6"/>
      <c r="B5" s="177"/>
      <c r="C5" s="177"/>
      <c r="D5" s="177"/>
      <c r="E5" s="177"/>
      <c r="F5" s="177"/>
      <c r="G5" s="177"/>
      <c r="H5" s="177"/>
      <c r="I5" s="178"/>
    </row>
    <row r="6" spans="1:15" s="7" customFormat="1" ht="28.5" x14ac:dyDescent="0.2">
      <c r="A6" s="179" t="s">
        <v>103</v>
      </c>
      <c r="B6" s="180"/>
      <c r="C6" s="180"/>
      <c r="D6" s="180"/>
      <c r="E6" s="180"/>
      <c r="F6" s="180"/>
      <c r="G6" s="180"/>
      <c r="H6" s="180"/>
      <c r="I6" s="181"/>
    </row>
    <row r="7" spans="1:15" s="8" customFormat="1" ht="27" customHeight="1" x14ac:dyDescent="0.25">
      <c r="A7" s="151" t="s">
        <v>35</v>
      </c>
      <c r="B7" s="152"/>
      <c r="C7" s="152"/>
      <c r="D7" s="152"/>
      <c r="E7" s="152"/>
      <c r="F7" s="152"/>
      <c r="G7" s="152"/>
      <c r="H7" s="152"/>
      <c r="I7" s="153"/>
    </row>
    <row r="8" spans="1:15" s="9" customFormat="1" ht="21.75" customHeight="1" x14ac:dyDescent="0.2">
      <c r="A8" s="203" t="s">
        <v>13</v>
      </c>
      <c r="B8" s="204"/>
      <c r="C8" s="204"/>
      <c r="D8" s="204"/>
      <c r="E8" s="204"/>
      <c r="F8" s="204"/>
      <c r="G8" s="204"/>
      <c r="H8" s="204"/>
      <c r="I8" s="205"/>
    </row>
    <row r="9" spans="1:15" s="13" customFormat="1" ht="14.1" customHeight="1" thickBot="1" x14ac:dyDescent="0.3">
      <c r="A9" s="36"/>
      <c r="B9" s="37"/>
      <c r="C9" s="37"/>
      <c r="D9" s="37"/>
      <c r="E9" s="37"/>
      <c r="F9" s="37"/>
      <c r="G9" s="37"/>
      <c r="H9" s="37"/>
      <c r="I9" s="96"/>
    </row>
    <row r="10" spans="1:15" s="16" customFormat="1" ht="21" x14ac:dyDescent="0.3">
      <c r="A10" s="14" t="s">
        <v>14</v>
      </c>
      <c r="B10" s="156" t="s">
        <v>15</v>
      </c>
      <c r="C10" s="158"/>
      <c r="D10" s="156" t="s">
        <v>16</v>
      </c>
      <c r="E10" s="158"/>
      <c r="F10" s="156" t="s">
        <v>37</v>
      </c>
      <c r="G10" s="158"/>
      <c r="H10" s="156" t="s">
        <v>18</v>
      </c>
      <c r="I10" s="253"/>
    </row>
    <row r="11" spans="1:15" s="16" customFormat="1" ht="77.25" customHeight="1" thickBot="1" x14ac:dyDescent="0.35">
      <c r="A11" s="97">
        <f>ZGŁOSZENIE!A11</f>
        <v>0</v>
      </c>
      <c r="B11" s="251">
        <f>ZGŁOSZENIE!B11</f>
        <v>0</v>
      </c>
      <c r="C11" s="252"/>
      <c r="D11" s="251">
        <f>ZGŁOSZENIE!C11</f>
        <v>0</v>
      </c>
      <c r="E11" s="252"/>
      <c r="F11" s="251">
        <f>ZGŁOSZENIE!F11</f>
        <v>0</v>
      </c>
      <c r="G11" s="252"/>
      <c r="H11" s="251">
        <f>ZGŁOSZENIE!H11</f>
        <v>0</v>
      </c>
      <c r="I11" s="258"/>
    </row>
    <row r="12" spans="1:15" s="13" customFormat="1" ht="14.1" customHeight="1" x14ac:dyDescent="0.25">
      <c r="A12" s="10"/>
      <c r="B12" s="11"/>
      <c r="C12" s="11"/>
      <c r="D12" s="11"/>
      <c r="E12" s="11"/>
      <c r="F12" s="11"/>
      <c r="G12" s="11"/>
      <c r="H12" s="11"/>
      <c r="I12" s="12"/>
    </row>
    <row r="13" spans="1:15" s="13" customFormat="1" ht="21" customHeight="1" x14ac:dyDescent="0.25">
      <c r="A13" s="162" t="s">
        <v>19</v>
      </c>
      <c r="B13" s="163"/>
      <c r="C13" s="163"/>
      <c r="D13" s="163"/>
      <c r="E13" s="163"/>
      <c r="F13" s="163"/>
      <c r="G13" s="163"/>
      <c r="H13" s="163"/>
      <c r="I13" s="164"/>
      <c r="J13" s="46" t="s">
        <v>54</v>
      </c>
      <c r="O13" s="103"/>
    </row>
    <row r="14" spans="1:15" s="13" customFormat="1" ht="14.1" customHeight="1" thickBot="1" x14ac:dyDescent="0.3">
      <c r="A14" s="10"/>
      <c r="B14" s="11"/>
      <c r="C14" s="11"/>
      <c r="D14" s="11"/>
      <c r="E14" s="11"/>
      <c r="F14" s="11"/>
      <c r="G14" s="11"/>
      <c r="H14" s="11"/>
      <c r="I14" s="12"/>
      <c r="J14" s="46" t="s">
        <v>55</v>
      </c>
      <c r="O14" s="103"/>
    </row>
    <row r="15" spans="1:15" s="13" customFormat="1" ht="21" customHeight="1" x14ac:dyDescent="0.25">
      <c r="A15" s="165" t="s">
        <v>66</v>
      </c>
      <c r="B15" s="166"/>
      <c r="C15" s="213" t="s">
        <v>67</v>
      </c>
      <c r="D15" s="214"/>
      <c r="E15" s="188" t="s">
        <v>68</v>
      </c>
      <c r="F15" s="189"/>
      <c r="G15" s="218" t="s">
        <v>107</v>
      </c>
      <c r="H15" s="219"/>
      <c r="I15" s="219"/>
      <c r="J15" s="220"/>
      <c r="O15" s="103"/>
    </row>
    <row r="16" spans="1:15" s="13" customFormat="1" ht="21" customHeight="1" x14ac:dyDescent="0.25">
      <c r="A16" s="17" t="s">
        <v>20</v>
      </c>
      <c r="B16" s="49">
        <f>ZGŁOSZENIE!B16</f>
        <v>0</v>
      </c>
      <c r="C16" s="18" t="s">
        <v>20</v>
      </c>
      <c r="D16" s="50">
        <f>ZGŁOSZENIE!D16</f>
        <v>0</v>
      </c>
      <c r="E16" s="19" t="s">
        <v>20</v>
      </c>
      <c r="F16" s="44">
        <f>ZGŁOSZENIE!F16</f>
        <v>0</v>
      </c>
      <c r="G16" s="218"/>
      <c r="H16" s="219"/>
      <c r="I16" s="219"/>
      <c r="J16" s="220"/>
      <c r="O16" s="103"/>
    </row>
    <row r="17" spans="1:15" s="13" customFormat="1" ht="21" customHeight="1" thickBot="1" x14ac:dyDescent="0.3">
      <c r="A17" s="20" t="s">
        <v>21</v>
      </c>
      <c r="B17" s="51">
        <f>ZGŁOSZENIE!B17</f>
        <v>0</v>
      </c>
      <c r="C17" s="21" t="s">
        <v>21</v>
      </c>
      <c r="D17" s="52">
        <f>ZGŁOSZENIE!D17</f>
        <v>0</v>
      </c>
      <c r="E17" s="22" t="s">
        <v>21</v>
      </c>
      <c r="F17" s="45">
        <f>ZGŁOSZENIE!F17</f>
        <v>0</v>
      </c>
      <c r="G17" s="285" t="s">
        <v>106</v>
      </c>
      <c r="H17" s="286"/>
      <c r="I17" s="286"/>
      <c r="J17" s="287"/>
      <c r="O17" s="103"/>
    </row>
    <row r="18" spans="1:15" s="13" customFormat="1" ht="21" customHeight="1" thickBot="1" x14ac:dyDescent="0.35">
      <c r="A18" s="23" t="s">
        <v>22</v>
      </c>
      <c r="B18" s="42">
        <f>ZGŁOSZENIE!B18</f>
        <v>0</v>
      </c>
      <c r="C18" s="24" t="s">
        <v>22</v>
      </c>
      <c r="D18" s="43">
        <f>ZGŁOSZENIE!D18</f>
        <v>0</v>
      </c>
      <c r="E18" s="25" t="s">
        <v>22</v>
      </c>
      <c r="F18" s="26">
        <f>ZGŁOSZENIE!F18</f>
        <v>0</v>
      </c>
      <c r="G18" s="248"/>
      <c r="H18" s="249"/>
      <c r="I18" s="249"/>
      <c r="J18" s="250"/>
      <c r="O18" s="103"/>
    </row>
    <row r="19" spans="1:15" s="13" customFormat="1" ht="13.5" customHeight="1" x14ac:dyDescent="0.25">
      <c r="A19" s="10"/>
      <c r="B19" s="11"/>
      <c r="C19" s="11"/>
      <c r="D19" s="11"/>
      <c r="E19" s="11"/>
      <c r="F19" s="11"/>
      <c r="G19" s="11"/>
      <c r="H19" s="11"/>
      <c r="I19" s="12"/>
      <c r="O19" s="103"/>
    </row>
    <row r="20" spans="1:15" s="13" customFormat="1" ht="39.950000000000003" customHeight="1" x14ac:dyDescent="0.25">
      <c r="A20" s="263" t="s">
        <v>98</v>
      </c>
      <c r="B20" s="264"/>
      <c r="C20" s="264"/>
      <c r="D20" s="264"/>
      <c r="E20" s="264"/>
      <c r="F20" s="264"/>
      <c r="G20" s="264"/>
      <c r="H20" s="264"/>
      <c r="I20" s="265"/>
      <c r="O20" s="103"/>
    </row>
    <row r="21" spans="1:15" s="9" customFormat="1" ht="21.75" customHeight="1" x14ac:dyDescent="0.2">
      <c r="A21" s="162" t="s">
        <v>60</v>
      </c>
      <c r="B21" s="163"/>
      <c r="C21" s="163"/>
      <c r="D21" s="163"/>
      <c r="E21" s="163"/>
      <c r="F21" s="163"/>
      <c r="G21" s="163"/>
      <c r="H21" s="163"/>
      <c r="I21" s="164"/>
      <c r="O21" s="104"/>
    </row>
    <row r="22" spans="1:15" s="13" customFormat="1" ht="37.5" customHeight="1" x14ac:dyDescent="0.25">
      <c r="A22" s="269" t="s">
        <v>105</v>
      </c>
      <c r="B22" s="270"/>
      <c r="C22" s="270"/>
      <c r="D22" s="270"/>
      <c r="E22" s="270"/>
      <c r="F22" s="270"/>
      <c r="G22" s="270"/>
      <c r="H22" s="270"/>
      <c r="I22" s="271"/>
      <c r="O22" s="103"/>
    </row>
    <row r="23" spans="1:15" s="9" customFormat="1" ht="21.75" customHeight="1" thickBot="1" x14ac:dyDescent="0.25">
      <c r="A23" s="190" t="s">
        <v>61</v>
      </c>
      <c r="B23" s="191"/>
      <c r="C23" s="191"/>
      <c r="D23" s="191"/>
      <c r="E23" s="191"/>
      <c r="F23" s="191"/>
      <c r="G23" s="191"/>
      <c r="H23" s="191"/>
      <c r="I23" s="192"/>
      <c r="O23" s="104"/>
    </row>
    <row r="24" spans="1:15" s="13" customFormat="1" ht="23.45" customHeight="1" thickBot="1" x14ac:dyDescent="0.3">
      <c r="A24" s="259" t="s">
        <v>104</v>
      </c>
      <c r="B24" s="260" t="s">
        <v>50</v>
      </c>
      <c r="C24" s="245"/>
      <c r="D24" s="234" t="s">
        <v>51</v>
      </c>
      <c r="E24" s="235"/>
      <c r="F24" s="259" t="s">
        <v>52</v>
      </c>
      <c r="G24" s="259"/>
      <c r="H24" s="259" t="s">
        <v>53</v>
      </c>
      <c r="I24" s="259"/>
      <c r="O24" s="103"/>
    </row>
    <row r="25" spans="1:15" s="13" customFormat="1" ht="23.1" customHeight="1" thickBot="1" x14ac:dyDescent="0.3">
      <c r="A25" s="259"/>
      <c r="B25" s="261"/>
      <c r="C25" s="262"/>
      <c r="D25" s="272"/>
      <c r="E25" s="273"/>
      <c r="F25" s="88" t="s">
        <v>32</v>
      </c>
      <c r="G25" s="48" t="s">
        <v>31</v>
      </c>
      <c r="H25" s="47" t="s">
        <v>32</v>
      </c>
      <c r="I25" s="48" t="s">
        <v>31</v>
      </c>
      <c r="K25" s="46" t="s">
        <v>12</v>
      </c>
      <c r="L25" s="46" t="s">
        <v>56</v>
      </c>
      <c r="M25" s="46" t="s">
        <v>10</v>
      </c>
      <c r="N25" s="46" t="s">
        <v>11</v>
      </c>
      <c r="O25" s="103"/>
    </row>
    <row r="26" spans="1:15" s="13" customFormat="1" ht="21" customHeight="1" x14ac:dyDescent="0.25">
      <c r="A26" s="65"/>
      <c r="B26" s="256"/>
      <c r="C26" s="257"/>
      <c r="D26" s="256"/>
      <c r="E26" s="257"/>
      <c r="F26" s="73"/>
      <c r="G26" s="74"/>
      <c r="H26" s="92"/>
      <c r="I26" s="74"/>
      <c r="K26" s="13" t="b">
        <f>IF(D26&gt;B26,TRUE,FALSE)</f>
        <v>0</v>
      </c>
      <c r="L26" s="13" t="b">
        <f>OR(ISBLANK(B26),ISBLANK(D26))</f>
        <v>1</v>
      </c>
      <c r="M26" s="13">
        <f>IF(K26=TRUE,IF(L26=FALSE,IF(A26="1 - OSOBOWY",D26-B26,0),0),0)</f>
        <v>0</v>
      </c>
      <c r="N26" s="13">
        <f>IF(K26=TRUE,IF(L26=FALSE,IF(A26="2 - OSOBOWY",D26-B26,0),0),0)</f>
        <v>0</v>
      </c>
      <c r="O26" s="103"/>
    </row>
    <row r="27" spans="1:15" s="13" customFormat="1" ht="21" customHeight="1" x14ac:dyDescent="0.25">
      <c r="A27" s="89"/>
      <c r="B27" s="254"/>
      <c r="C27" s="255"/>
      <c r="D27" s="254"/>
      <c r="E27" s="255"/>
      <c r="F27" s="90"/>
      <c r="G27" s="91"/>
      <c r="H27" s="93"/>
      <c r="I27" s="91"/>
      <c r="K27" s="13" t="b">
        <f t="shared" ref="K27:K43" si="0">IF(D27&gt;B27,TRUE,FALSE)</f>
        <v>0</v>
      </c>
      <c r="L27" s="13" t="b">
        <f t="shared" ref="L27:L43" si="1">OR(ISBLANK(B27),ISBLANK(D27))</f>
        <v>1</v>
      </c>
      <c r="M27" s="13">
        <f t="shared" ref="M27:M43" si="2">IF(K27=TRUE,IF(L27=FALSE,IF(A27="1 - OSOBOWY",D27-B27,0),0),0)</f>
        <v>0</v>
      </c>
      <c r="N27" s="13">
        <f t="shared" ref="N27:N43" si="3">IF(K27=TRUE,IF(L27=FALSE,IF(A27="2 - OSOBOWY",D27-B27,0),0),0)</f>
        <v>0</v>
      </c>
    </row>
    <row r="28" spans="1:15" s="13" customFormat="1" ht="21" customHeight="1" x14ac:dyDescent="0.25">
      <c r="A28" s="89"/>
      <c r="B28" s="254"/>
      <c r="C28" s="255"/>
      <c r="D28" s="254"/>
      <c r="E28" s="255"/>
      <c r="F28" s="90"/>
      <c r="G28" s="91"/>
      <c r="H28" s="93"/>
      <c r="I28" s="91"/>
      <c r="K28" s="13" t="b">
        <f t="shared" si="0"/>
        <v>0</v>
      </c>
      <c r="L28" s="13" t="b">
        <f t="shared" si="1"/>
        <v>1</v>
      </c>
      <c r="M28" s="13">
        <f t="shared" si="2"/>
        <v>0</v>
      </c>
      <c r="N28" s="13">
        <f t="shared" si="3"/>
        <v>0</v>
      </c>
    </row>
    <row r="29" spans="1:15" s="13" customFormat="1" ht="21" customHeight="1" x14ac:dyDescent="0.25">
      <c r="A29" s="89"/>
      <c r="B29" s="254"/>
      <c r="C29" s="255"/>
      <c r="D29" s="254"/>
      <c r="E29" s="255"/>
      <c r="F29" s="90"/>
      <c r="G29" s="91"/>
      <c r="H29" s="93"/>
      <c r="I29" s="91"/>
      <c r="K29" s="13" t="b">
        <f t="shared" si="0"/>
        <v>0</v>
      </c>
      <c r="L29" s="13" t="b">
        <f t="shared" si="1"/>
        <v>1</v>
      </c>
      <c r="M29" s="13">
        <f t="shared" si="2"/>
        <v>0</v>
      </c>
      <c r="N29" s="13">
        <f t="shared" si="3"/>
        <v>0</v>
      </c>
    </row>
    <row r="30" spans="1:15" s="13" customFormat="1" ht="21" customHeight="1" x14ac:dyDescent="0.25">
      <c r="A30" s="89"/>
      <c r="B30" s="254"/>
      <c r="C30" s="255"/>
      <c r="D30" s="254"/>
      <c r="E30" s="255"/>
      <c r="F30" s="90"/>
      <c r="G30" s="91"/>
      <c r="H30" s="93"/>
      <c r="I30" s="91"/>
      <c r="K30" s="13" t="b">
        <f t="shared" si="0"/>
        <v>0</v>
      </c>
      <c r="L30" s="13" t="b">
        <f t="shared" si="1"/>
        <v>1</v>
      </c>
      <c r="M30" s="13">
        <f t="shared" si="2"/>
        <v>0</v>
      </c>
      <c r="N30" s="13">
        <f t="shared" si="3"/>
        <v>0</v>
      </c>
    </row>
    <row r="31" spans="1:15" s="13" customFormat="1" ht="21" customHeight="1" x14ac:dyDescent="0.25">
      <c r="A31" s="89"/>
      <c r="B31" s="254"/>
      <c r="C31" s="255"/>
      <c r="D31" s="254"/>
      <c r="E31" s="255"/>
      <c r="F31" s="90"/>
      <c r="G31" s="91"/>
      <c r="H31" s="93"/>
      <c r="I31" s="91"/>
      <c r="K31" s="13" t="b">
        <f t="shared" si="0"/>
        <v>0</v>
      </c>
      <c r="L31" s="13" t="b">
        <f t="shared" si="1"/>
        <v>1</v>
      </c>
      <c r="M31" s="13">
        <f t="shared" si="2"/>
        <v>0</v>
      </c>
      <c r="N31" s="13">
        <f t="shared" si="3"/>
        <v>0</v>
      </c>
    </row>
    <row r="32" spans="1:15" s="13" customFormat="1" ht="21" customHeight="1" x14ac:dyDescent="0.25">
      <c r="A32" s="89"/>
      <c r="B32" s="254"/>
      <c r="C32" s="255"/>
      <c r="D32" s="254"/>
      <c r="E32" s="255"/>
      <c r="F32" s="90"/>
      <c r="G32" s="91"/>
      <c r="H32" s="93"/>
      <c r="I32" s="91"/>
      <c r="K32" s="13" t="b">
        <f t="shared" si="0"/>
        <v>0</v>
      </c>
      <c r="L32" s="13" t="b">
        <f t="shared" si="1"/>
        <v>1</v>
      </c>
      <c r="M32" s="13">
        <f t="shared" si="2"/>
        <v>0</v>
      </c>
      <c r="N32" s="13">
        <f t="shared" si="3"/>
        <v>0</v>
      </c>
    </row>
    <row r="33" spans="1:14" s="13" customFormat="1" ht="21" customHeight="1" x14ac:dyDescent="0.25">
      <c r="A33" s="89"/>
      <c r="B33" s="254"/>
      <c r="C33" s="255"/>
      <c r="D33" s="254"/>
      <c r="E33" s="255"/>
      <c r="F33" s="90"/>
      <c r="G33" s="91"/>
      <c r="H33" s="93"/>
      <c r="I33" s="91"/>
      <c r="K33" s="13" t="b">
        <f t="shared" si="0"/>
        <v>0</v>
      </c>
      <c r="L33" s="13" t="b">
        <f t="shared" si="1"/>
        <v>1</v>
      </c>
      <c r="M33" s="13">
        <f t="shared" si="2"/>
        <v>0</v>
      </c>
      <c r="N33" s="13">
        <f t="shared" si="3"/>
        <v>0</v>
      </c>
    </row>
    <row r="34" spans="1:14" s="13" customFormat="1" ht="21" customHeight="1" x14ac:dyDescent="0.25">
      <c r="A34" s="89"/>
      <c r="B34" s="254"/>
      <c r="C34" s="255"/>
      <c r="D34" s="254"/>
      <c r="E34" s="255"/>
      <c r="F34" s="90"/>
      <c r="G34" s="91"/>
      <c r="H34" s="93"/>
      <c r="I34" s="91"/>
      <c r="K34" s="13" t="b">
        <f t="shared" si="0"/>
        <v>0</v>
      </c>
      <c r="L34" s="13" t="b">
        <f t="shared" si="1"/>
        <v>1</v>
      </c>
      <c r="M34" s="13">
        <f t="shared" si="2"/>
        <v>0</v>
      </c>
      <c r="N34" s="13">
        <f t="shared" si="3"/>
        <v>0</v>
      </c>
    </row>
    <row r="35" spans="1:14" s="13" customFormat="1" ht="21" customHeight="1" x14ac:dyDescent="0.25">
      <c r="A35" s="89"/>
      <c r="B35" s="254"/>
      <c r="C35" s="255"/>
      <c r="D35" s="254"/>
      <c r="E35" s="255"/>
      <c r="F35" s="90"/>
      <c r="G35" s="91"/>
      <c r="H35" s="93"/>
      <c r="I35" s="91"/>
      <c r="K35" s="13" t="b">
        <f t="shared" si="0"/>
        <v>0</v>
      </c>
      <c r="L35" s="13" t="b">
        <f t="shared" si="1"/>
        <v>1</v>
      </c>
      <c r="M35" s="13">
        <f t="shared" si="2"/>
        <v>0</v>
      </c>
      <c r="N35" s="13">
        <f t="shared" si="3"/>
        <v>0</v>
      </c>
    </row>
    <row r="36" spans="1:14" s="13" customFormat="1" ht="21" customHeight="1" x14ac:dyDescent="0.25">
      <c r="A36" s="89"/>
      <c r="B36" s="254"/>
      <c r="C36" s="255"/>
      <c r="D36" s="254"/>
      <c r="E36" s="255"/>
      <c r="F36" s="90"/>
      <c r="G36" s="91"/>
      <c r="H36" s="93"/>
      <c r="I36" s="91"/>
      <c r="K36" s="13" t="b">
        <f t="shared" si="0"/>
        <v>0</v>
      </c>
      <c r="L36" s="13" t="b">
        <f t="shared" si="1"/>
        <v>1</v>
      </c>
      <c r="M36" s="13">
        <f t="shared" si="2"/>
        <v>0</v>
      </c>
      <c r="N36" s="13">
        <f t="shared" si="3"/>
        <v>0</v>
      </c>
    </row>
    <row r="37" spans="1:14" s="13" customFormat="1" ht="21" customHeight="1" x14ac:dyDescent="0.25">
      <c r="A37" s="89"/>
      <c r="B37" s="254"/>
      <c r="C37" s="255"/>
      <c r="D37" s="254"/>
      <c r="E37" s="255"/>
      <c r="F37" s="90"/>
      <c r="G37" s="91"/>
      <c r="H37" s="93"/>
      <c r="I37" s="91"/>
      <c r="K37" s="13" t="b">
        <f t="shared" si="0"/>
        <v>0</v>
      </c>
      <c r="L37" s="13" t="b">
        <f t="shared" si="1"/>
        <v>1</v>
      </c>
      <c r="M37" s="13">
        <f t="shared" si="2"/>
        <v>0</v>
      </c>
      <c r="N37" s="13">
        <f t="shared" si="3"/>
        <v>0</v>
      </c>
    </row>
    <row r="38" spans="1:14" s="13" customFormat="1" ht="21" customHeight="1" x14ac:dyDescent="0.25">
      <c r="A38" s="89"/>
      <c r="B38" s="254"/>
      <c r="C38" s="255"/>
      <c r="D38" s="254"/>
      <c r="E38" s="255"/>
      <c r="F38" s="90"/>
      <c r="G38" s="91"/>
      <c r="H38" s="93"/>
      <c r="I38" s="91"/>
      <c r="K38" s="13" t="b">
        <f t="shared" si="0"/>
        <v>0</v>
      </c>
      <c r="L38" s="13" t="b">
        <f t="shared" si="1"/>
        <v>1</v>
      </c>
      <c r="M38" s="13">
        <f t="shared" si="2"/>
        <v>0</v>
      </c>
      <c r="N38" s="13">
        <f t="shared" si="3"/>
        <v>0</v>
      </c>
    </row>
    <row r="39" spans="1:14" s="13" customFormat="1" ht="21" customHeight="1" x14ac:dyDescent="0.25">
      <c r="A39" s="89"/>
      <c r="B39" s="254"/>
      <c r="C39" s="255"/>
      <c r="D39" s="254"/>
      <c r="E39" s="255"/>
      <c r="F39" s="90"/>
      <c r="G39" s="91"/>
      <c r="H39" s="93"/>
      <c r="I39" s="91"/>
      <c r="K39" s="13" t="b">
        <f t="shared" si="0"/>
        <v>0</v>
      </c>
      <c r="L39" s="13" t="b">
        <f t="shared" si="1"/>
        <v>1</v>
      </c>
      <c r="M39" s="13">
        <f t="shared" si="2"/>
        <v>0</v>
      </c>
      <c r="N39" s="13">
        <f t="shared" si="3"/>
        <v>0</v>
      </c>
    </row>
    <row r="40" spans="1:14" s="13" customFormat="1" ht="21" customHeight="1" x14ac:dyDescent="0.25">
      <c r="A40" s="89"/>
      <c r="B40" s="254"/>
      <c r="C40" s="255"/>
      <c r="D40" s="254"/>
      <c r="E40" s="255"/>
      <c r="F40" s="90"/>
      <c r="G40" s="91"/>
      <c r="H40" s="93"/>
      <c r="I40" s="91"/>
      <c r="K40" s="13" t="b">
        <f t="shared" si="0"/>
        <v>0</v>
      </c>
      <c r="L40" s="13" t="b">
        <f t="shared" si="1"/>
        <v>1</v>
      </c>
      <c r="M40" s="13">
        <f t="shared" si="2"/>
        <v>0</v>
      </c>
      <c r="N40" s="13">
        <f t="shared" si="3"/>
        <v>0</v>
      </c>
    </row>
    <row r="41" spans="1:14" s="13" customFormat="1" ht="21" customHeight="1" x14ac:dyDescent="0.25">
      <c r="A41" s="89"/>
      <c r="B41" s="254"/>
      <c r="C41" s="255"/>
      <c r="D41" s="254"/>
      <c r="E41" s="255"/>
      <c r="F41" s="90"/>
      <c r="G41" s="91"/>
      <c r="H41" s="93"/>
      <c r="I41" s="91"/>
      <c r="K41" s="13" t="b">
        <f t="shared" si="0"/>
        <v>0</v>
      </c>
      <c r="L41" s="13" t="b">
        <f t="shared" si="1"/>
        <v>1</v>
      </c>
      <c r="M41" s="13">
        <f t="shared" si="2"/>
        <v>0</v>
      </c>
      <c r="N41" s="13">
        <f t="shared" si="3"/>
        <v>0</v>
      </c>
    </row>
    <row r="42" spans="1:14" s="13" customFormat="1" ht="21" customHeight="1" x14ac:dyDescent="0.25">
      <c r="A42" s="89"/>
      <c r="B42" s="254"/>
      <c r="C42" s="255"/>
      <c r="D42" s="254"/>
      <c r="E42" s="255"/>
      <c r="F42" s="90"/>
      <c r="G42" s="91"/>
      <c r="H42" s="93"/>
      <c r="I42" s="91"/>
      <c r="K42" s="13" t="b">
        <f t="shared" si="0"/>
        <v>0</v>
      </c>
      <c r="L42" s="13" t="b">
        <f t="shared" si="1"/>
        <v>1</v>
      </c>
      <c r="M42" s="13">
        <f t="shared" si="2"/>
        <v>0</v>
      </c>
      <c r="N42" s="13">
        <f t="shared" si="3"/>
        <v>0</v>
      </c>
    </row>
    <row r="43" spans="1:14" s="13" customFormat="1" ht="21" customHeight="1" x14ac:dyDescent="0.25">
      <c r="A43" s="89"/>
      <c r="B43" s="254"/>
      <c r="C43" s="255"/>
      <c r="D43" s="254"/>
      <c r="E43" s="255"/>
      <c r="F43" s="90"/>
      <c r="G43" s="91"/>
      <c r="H43" s="90"/>
      <c r="I43" s="91"/>
      <c r="K43" s="13" t="b">
        <f t="shared" si="0"/>
        <v>0</v>
      </c>
      <c r="L43" s="13" t="b">
        <f t="shared" si="1"/>
        <v>1</v>
      </c>
      <c r="M43" s="13">
        <f t="shared" si="2"/>
        <v>0</v>
      </c>
      <c r="N43" s="13">
        <f t="shared" si="3"/>
        <v>0</v>
      </c>
    </row>
    <row r="44" spans="1:14" s="13" customFormat="1" ht="14.1" customHeight="1" x14ac:dyDescent="0.25">
      <c r="A44" s="27"/>
      <c r="B44" s="28"/>
      <c r="C44" s="28"/>
      <c r="D44" s="28"/>
      <c r="E44" s="28"/>
      <c r="F44" s="28"/>
      <c r="G44" s="28"/>
      <c r="H44" s="28"/>
      <c r="I44" s="29"/>
      <c r="M44" s="13">
        <f>SUM(M26:M43)</f>
        <v>0</v>
      </c>
      <c r="N44" s="13">
        <f>SUM(N26:N43)</f>
        <v>0</v>
      </c>
    </row>
    <row r="45" spans="1:14" s="13" customFormat="1" ht="18.95" customHeight="1" thickBot="1" x14ac:dyDescent="0.3">
      <c r="A45" s="190" t="s">
        <v>62</v>
      </c>
      <c r="B45" s="191"/>
      <c r="C45" s="191"/>
      <c r="D45" s="191"/>
      <c r="E45" s="191"/>
      <c r="F45" s="191"/>
      <c r="G45" s="191"/>
      <c r="H45" s="191"/>
      <c r="I45" s="192"/>
    </row>
    <row r="46" spans="1:14" s="13" customFormat="1" ht="2.1" hidden="1" customHeight="1" x14ac:dyDescent="0.25">
      <c r="A46" s="278" t="s">
        <v>57</v>
      </c>
      <c r="B46" s="279"/>
      <c r="C46" s="279"/>
      <c r="D46" s="279"/>
      <c r="E46" s="280"/>
      <c r="F46" s="54">
        <f>COUNTIF(A26:A43,"1 - OSOBOWY")</f>
        <v>0</v>
      </c>
      <c r="G46" s="55" t="s">
        <v>59</v>
      </c>
      <c r="H46" s="83">
        <f>M44</f>
        <v>0</v>
      </c>
      <c r="I46" s="56" t="s">
        <v>65</v>
      </c>
    </row>
    <row r="47" spans="1:14" s="13" customFormat="1" ht="21" customHeight="1" x14ac:dyDescent="0.25">
      <c r="A47" s="281" t="s">
        <v>58</v>
      </c>
      <c r="B47" s="282"/>
      <c r="C47" s="282"/>
      <c r="D47" s="282"/>
      <c r="E47" s="283"/>
      <c r="F47" s="57">
        <f>COUNTIF(A26:A43,"2 - OSOBOWY")</f>
        <v>0</v>
      </c>
      <c r="G47" s="58" t="s">
        <v>59</v>
      </c>
      <c r="H47" s="84">
        <f>N44</f>
        <v>0</v>
      </c>
      <c r="I47" s="59" t="s">
        <v>65</v>
      </c>
    </row>
    <row r="48" spans="1:14" s="13" customFormat="1" ht="21" customHeight="1" x14ac:dyDescent="0.25">
      <c r="A48" s="266" t="s">
        <v>81</v>
      </c>
      <c r="B48" s="267"/>
      <c r="C48" s="267"/>
      <c r="D48" s="267"/>
      <c r="E48" s="268"/>
      <c r="F48" s="60">
        <f>COUNTA(F26:F43,H26:H43)</f>
        <v>0</v>
      </c>
      <c r="G48" s="274" t="str">
        <f>IF(F48=F18,"LICZBA POPRAWNA","SPRAWDŹ LICZBĘ OSÓB DO ZAKWATEROWANIA!")</f>
        <v>LICZBA POPRAWNA</v>
      </c>
      <c r="H48" s="275"/>
      <c r="I48" s="276"/>
    </row>
    <row r="49" spans="1:9" s="13" customFormat="1" ht="21" customHeight="1" x14ac:dyDescent="0.25">
      <c r="A49" s="266" t="s">
        <v>80</v>
      </c>
      <c r="B49" s="267"/>
      <c r="C49" s="267"/>
      <c r="D49" s="267"/>
      <c r="E49" s="268"/>
      <c r="F49" s="61">
        <f>TRANSPORT!B24+TRANSPORT!D24</f>
        <v>0</v>
      </c>
      <c r="G49" s="277" t="str">
        <f>IF(OR(ISBLANK(H46),ISBLANK(H47))=TRUE,"PROSZĘ WPROWADZIĆ WSZYSTKIE DATY!","")</f>
        <v/>
      </c>
      <c r="H49" s="183"/>
      <c r="I49" s="184"/>
    </row>
    <row r="50" spans="1:9" s="13" customFormat="1" ht="14.1" customHeight="1" x14ac:dyDescent="0.25">
      <c r="A50" s="27"/>
      <c r="B50" s="28"/>
      <c r="C50" s="28"/>
      <c r="D50" s="28"/>
      <c r="E50" s="28"/>
      <c r="F50" s="28"/>
      <c r="G50" s="28"/>
      <c r="H50" s="28"/>
      <c r="I50" s="29"/>
    </row>
    <row r="51" spans="1:9" s="13" customFormat="1" ht="21.75" customHeight="1" thickBot="1" x14ac:dyDescent="0.3">
      <c r="A51" s="190" t="s">
        <v>63</v>
      </c>
      <c r="B51" s="226"/>
      <c r="C51" s="226"/>
      <c r="D51" s="226"/>
      <c r="E51" s="226"/>
      <c r="F51" s="226"/>
      <c r="G51" s="226"/>
      <c r="H51" s="226"/>
      <c r="I51" s="227"/>
    </row>
    <row r="52" spans="1:9" s="13" customFormat="1" ht="104.25" customHeight="1" x14ac:dyDescent="0.25">
      <c r="A52" s="221"/>
      <c r="B52" s="222"/>
      <c r="C52" s="222"/>
      <c r="D52" s="222"/>
      <c r="E52" s="222"/>
      <c r="F52" s="222"/>
      <c r="G52" s="222"/>
      <c r="H52" s="222"/>
      <c r="I52" s="223"/>
    </row>
    <row r="53" spans="1:9" s="13" customFormat="1" ht="19.5" customHeight="1" thickBot="1" x14ac:dyDescent="0.3">
      <c r="A53" s="169" t="s">
        <v>101</v>
      </c>
      <c r="B53" s="170"/>
      <c r="C53" s="170"/>
      <c r="D53" s="170"/>
      <c r="E53" s="170"/>
      <c r="F53" s="170"/>
      <c r="G53" s="170"/>
      <c r="H53" s="170"/>
      <c r="I53" s="171"/>
    </row>
    <row r="54" spans="1:9" s="13" customFormat="1" ht="27.75" customHeight="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s="13" customFormat="1" ht="27.75" customHeight="1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s="13" customFormat="1" ht="27.75" customHeight="1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s="8" customFormat="1" ht="14.25" customHeight="1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s="8" customFormat="1" ht="14.25" customHeight="1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ht="12.75" x14ac:dyDescent="0.2"/>
    <row r="60" spans="1:9" ht="12.75" x14ac:dyDescent="0.2"/>
    <row r="61" spans="1:9" ht="12.75" x14ac:dyDescent="0.2"/>
    <row r="62" spans="1:9" ht="36" customHeight="1" x14ac:dyDescent="0.2"/>
    <row r="63" spans="1:9" ht="29.25" customHeight="1" x14ac:dyDescent="0.2"/>
    <row r="64" spans="1:9" ht="29.25" customHeight="1" x14ac:dyDescent="0.2"/>
    <row r="65" ht="29.25" customHeight="1" x14ac:dyDescent="0.2"/>
    <row r="66" ht="29.25" customHeight="1" x14ac:dyDescent="0.2"/>
    <row r="67" ht="29.25" customHeight="1" x14ac:dyDescent="0.2"/>
    <row r="68" ht="29.25" customHeight="1" x14ac:dyDescent="0.2"/>
    <row r="69" ht="29.25" customHeight="1" x14ac:dyDescent="0.2"/>
    <row r="71" ht="12.75" x14ac:dyDescent="0.2"/>
    <row r="73" ht="40.5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</sheetData>
  <sheetProtection selectLockedCells="1"/>
  <customSheetViews>
    <customSheetView guid="{2CECF1CA-AF2F-42FD-A8C4-3A222133B216}" scale="70" showPageBreaks="1" fitToPage="1" printArea="1" hiddenColumns="1" view="pageBreakPreview">
      <selection activeCell="H33" sqref="H33"/>
      <pageMargins left="0.25" right="0.25" top="0.75" bottom="0.75" header="0.3" footer="0.3"/>
      <printOptions horizontalCentered="1"/>
      <pageSetup scale="54" fitToHeight="0" orientation="portrait"/>
      <headerFooter alignWithMargins="0"/>
    </customSheetView>
  </customSheetViews>
  <mergeCells count="76">
    <mergeCell ref="A53:I53"/>
    <mergeCell ref="B43:C43"/>
    <mergeCell ref="D43:E43"/>
    <mergeCell ref="A22:I22"/>
    <mergeCell ref="H24:I24"/>
    <mergeCell ref="A23:I23"/>
    <mergeCell ref="A24:A25"/>
    <mergeCell ref="D24:E25"/>
    <mergeCell ref="A52:I52"/>
    <mergeCell ref="A45:I45"/>
    <mergeCell ref="A51:I51"/>
    <mergeCell ref="A49:E49"/>
    <mergeCell ref="G48:I48"/>
    <mergeCell ref="G49:I49"/>
    <mergeCell ref="A46:E46"/>
    <mergeCell ref="A47:E47"/>
    <mergeCell ref="A1:I1"/>
    <mergeCell ref="B2:I3"/>
    <mergeCell ref="B4:I5"/>
    <mergeCell ref="A8:I8"/>
    <mergeCell ref="A6:I6"/>
    <mergeCell ref="A7:I7"/>
    <mergeCell ref="A48:E48"/>
    <mergeCell ref="B26:C26"/>
    <mergeCell ref="B32:C32"/>
    <mergeCell ref="B33:C33"/>
    <mergeCell ref="B31:C31"/>
    <mergeCell ref="B30:C30"/>
    <mergeCell ref="B29:C29"/>
    <mergeCell ref="B28:C28"/>
    <mergeCell ref="B27:C27"/>
    <mergeCell ref="D36:E36"/>
    <mergeCell ref="D29:E29"/>
    <mergeCell ref="B42:C42"/>
    <mergeCell ref="B41:C41"/>
    <mergeCell ref="B40:C40"/>
    <mergeCell ref="B39:C39"/>
    <mergeCell ref="B37:C37"/>
    <mergeCell ref="B38:C38"/>
    <mergeCell ref="D42:E42"/>
    <mergeCell ref="D40:E40"/>
    <mergeCell ref="D39:E39"/>
    <mergeCell ref="D38:E38"/>
    <mergeCell ref="D41:E41"/>
    <mergeCell ref="D37:E37"/>
    <mergeCell ref="D30:E30"/>
    <mergeCell ref="B36:C36"/>
    <mergeCell ref="B35:C35"/>
    <mergeCell ref="B34:C34"/>
    <mergeCell ref="D35:E35"/>
    <mergeCell ref="D34:E34"/>
    <mergeCell ref="D33:E33"/>
    <mergeCell ref="D32:E32"/>
    <mergeCell ref="D31:E31"/>
    <mergeCell ref="D28:E28"/>
    <mergeCell ref="D27:E27"/>
    <mergeCell ref="D26:E26"/>
    <mergeCell ref="H11:I11"/>
    <mergeCell ref="F11:G11"/>
    <mergeCell ref="D11:E11"/>
    <mergeCell ref="G18:J18"/>
    <mergeCell ref="A13:I13"/>
    <mergeCell ref="A15:B15"/>
    <mergeCell ref="C15:D15"/>
    <mergeCell ref="F24:G24"/>
    <mergeCell ref="B24:C25"/>
    <mergeCell ref="A20:I20"/>
    <mergeCell ref="A21:I21"/>
    <mergeCell ref="B10:C10"/>
    <mergeCell ref="G15:J16"/>
    <mergeCell ref="G17:J17"/>
    <mergeCell ref="E15:F15"/>
    <mergeCell ref="B11:C11"/>
    <mergeCell ref="D10:E10"/>
    <mergeCell ref="H10:I10"/>
    <mergeCell ref="F10:G10"/>
  </mergeCells>
  <conditionalFormatting sqref="G48:I48">
    <cfRule type="containsText" dxfId="3" priority="3" stopIfTrue="1" operator="containsText" text="SPRAWDŹ LICZBĘ OSÓB DO ZAKWATEROWANIA!">
      <formula>NOT(ISERROR(SEARCH("SPRAWDŹ LICZBĘ OSÓB DO ZAKWATEROWANIA!",G48)))</formula>
    </cfRule>
    <cfRule type="containsText" dxfId="2" priority="4" stopIfTrue="1" operator="containsText" text="LICZBA POPRAWNA">
      <formula>NOT(ISERROR(SEARCH("LICZBA POPRAWNA",G48)))</formula>
    </cfRule>
  </conditionalFormatting>
  <conditionalFormatting sqref="G49:I49">
    <cfRule type="containsText" dxfId="1" priority="2" stopIfTrue="1" operator="containsText" text="PROSZĘ WPROWADZIĆ WSZYSTKIE DATY!">
      <formula>NOT(ISERROR(SEARCH("PROSZĘ WPROWADZIĆ WSZYSTKIE DATY!",G49)))</formula>
    </cfRule>
  </conditionalFormatting>
  <conditionalFormatting sqref="A53">
    <cfRule type="containsText" dxfId="0" priority="1" stopIfTrue="1" operator="containsText" text="PROSZĘ WYPEŁNIĆ WSZYSTKIE POLA!">
      <formula>NOT(ISERROR(SEARCH("PROSZĘ WYPEŁNIĆ WSZYSTKIE POLA!",A53)))</formula>
    </cfRule>
  </conditionalFormatting>
  <dataValidations count="2">
    <dataValidation type="list" allowBlank="1" showInputMessage="1" showErrorMessage="1" sqref="A26:A43" xr:uid="{00000000-0002-0000-0200-000000000000}">
      <formula1>$J$14</formula1>
    </dataValidation>
    <dataValidation type="date" allowBlank="1" showInputMessage="1" showErrorMessage="1" prompt="YYYY/MM/DD" sqref="B26:E43" xr:uid="{00000000-0002-0000-0200-000001000000}">
      <formula1>44145</formula1>
      <formula2>44150</formula2>
    </dataValidation>
  </dataValidations>
  <hyperlinks>
    <hyperlink ref="G17" r:id="rId1" display="start-szczecin@post.pl" xr:uid="{00000000-0004-0000-0200-000000000000}"/>
    <hyperlink ref="G17:J17" r:id="rId2" display="para@swimming.szczecin.pl; start-szczecin@post.pl" xr:uid="{BE4164F0-DB9A-4E52-80DB-C1BC3E91E02D}"/>
  </hyperlinks>
  <printOptions horizontalCentered="1"/>
  <pageMargins left="0.25" right="0.25" top="0.75" bottom="0.75" header="0.3" footer="0.3"/>
  <pageSetup scale="53" fitToHeight="0"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DAD941E33DE44C9B836AD018B47922" ma:contentTypeVersion="10" ma:contentTypeDescription="Utwórz nowy dokument." ma:contentTypeScope="" ma:versionID="f584c5fd3f3f7867f1cebc10df96b99e">
  <xsd:schema xmlns:xsd="http://www.w3.org/2001/XMLSchema" xmlns:xs="http://www.w3.org/2001/XMLSchema" xmlns:p="http://schemas.microsoft.com/office/2006/metadata/properties" xmlns:ns2="08daded4-ce1b-41d0-bad2-f9d520a61cc5" targetNamespace="http://schemas.microsoft.com/office/2006/metadata/properties" ma:root="true" ma:fieldsID="cf20d1617f8a03ba9f141a0135eb8ee0" ns2:_="">
    <xsd:import namespace="08daded4-ce1b-41d0-bad2-f9d520a61c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aded4-ce1b-41d0-bad2-f9d520a61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3367B-F414-43CC-AAF6-2D8EC5226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aded4-ce1b-41d0-bad2-f9d520a61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FEE94E-8936-4912-A6B1-259D7837A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9</vt:i4>
      </vt:variant>
    </vt:vector>
  </HeadingPairs>
  <TitlesOfParts>
    <vt:vector size="12" baseType="lpstr">
      <vt:lpstr>ZGŁOSZENIE</vt:lpstr>
      <vt:lpstr>TRANSPORT</vt:lpstr>
      <vt:lpstr>ZAKWATEROWANIE</vt:lpstr>
      <vt:lpstr>Gender</vt:lpstr>
      <vt:lpstr>Gender__Male___Female</vt:lpstr>
      <vt:lpstr>NEEDFILLED</vt:lpstr>
      <vt:lpstr>NEEDFILLED_OFFICIALS</vt:lpstr>
      <vt:lpstr>TRANSPORT!Obszar_wydruku</vt:lpstr>
      <vt:lpstr>ZAKWATEROWANIE!Obszar_wydruku</vt:lpstr>
      <vt:lpstr>ZGŁOSZENIE!Obszar_wydruku</vt:lpstr>
      <vt:lpstr>ZGŁOSZENIE!Tytuły_wydruku</vt:lpstr>
      <vt:lpstr>Wheelchair</vt:lpstr>
    </vt:vector>
  </TitlesOfParts>
  <Company>International Paralympic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</dc:creator>
  <cp:lastModifiedBy>Arkadiusz Skrzypiński</cp:lastModifiedBy>
  <cp:lastPrinted>2018-09-19T08:45:56Z</cp:lastPrinted>
  <dcterms:created xsi:type="dcterms:W3CDTF">2011-01-07T11:57:24Z</dcterms:created>
  <dcterms:modified xsi:type="dcterms:W3CDTF">2020-10-13T09:53:21Z</dcterms:modified>
</cp:coreProperties>
</file>